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Dhjetor_Ar_TOT_Lek">'[35]2003'!#REF!</definedName>
    <definedName name="Dhjetor_Ar_TOT_Valute">'[35]2003'!#REF!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LLF">'[11]Q3'!$E$10:$AH$10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3'!$A$1:$S$39</definedName>
    <definedName name="_xlnm.Print_Area" localSheetId="3">'Aneksi nr. 4'!$A$1:$J$40</definedName>
    <definedName name="_xlnm.Print_Area" localSheetId="4">'Aneksi nr. 5'!$A$1:$L$38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4.xml><?xml version="1.0" encoding="utf-8"?>
<comments xmlns="http://schemas.openxmlformats.org/spreadsheetml/2006/main">
  <authors>
    <author>Avidana</author>
  </authors>
  <commentList>
    <comment ref="D27" authorId="0">
      <text>
        <r>
          <rPr>
            <b/>
            <sz val="9"/>
            <rFont val="Tahoma"/>
            <family val="2"/>
          </rPr>
          <t>Avidana:</t>
        </r>
        <r>
          <rPr>
            <sz val="9"/>
            <rFont val="Tahoma"/>
            <family val="2"/>
          </rPr>
          <t xml:space="preserve">
ievp lezhe +spitali+vaqarr</t>
        </r>
      </text>
    </comment>
  </commentList>
</comments>
</file>

<file path=xl/sharedStrings.xml><?xml version="1.0" encoding="utf-8"?>
<sst xmlns="http://schemas.openxmlformats.org/spreadsheetml/2006/main" count="440" uniqueCount="275">
  <si>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</si>
  <si>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</si>
  <si>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</si>
  <si>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</si>
  <si>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</si>
  <si>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</si>
  <si>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</si>
  <si>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</si>
  <si>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</si>
  <si>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</si>
  <si>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</si>
  <si>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</si>
  <si>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</si>
  <si>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</si>
  <si>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</si>
  <si>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</si>
  <si>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</si>
  <si>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</si>
  <si>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</si>
  <si>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</si>
  <si>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</si>
  <si>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</si>
  <si>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</si>
  <si>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</si>
  <si>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</si>
  <si>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</si>
  <si>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</si>
  <si>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</si>
  <si>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</si>
  <si>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</si>
  <si>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</si>
  <si>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</si>
  <si>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</si>
  <si>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</si>
  <si>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</si>
  <si>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</si>
  <si>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</si>
  <si>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</si>
  <si>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</si>
  <si>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</si>
  <si>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</si>
  <si>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</si>
  <si>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</si>
  <si>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</si>
  <si>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</si>
  <si>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</si>
  <si>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</si>
  <si>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</si>
  <si>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</si>
  <si>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</si>
  <si>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</si>
  <si>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</si>
  <si>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</si>
  <si>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</si>
  <si>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</si>
  <si>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</si>
  <si>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</si>
  <si>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</si>
  <si>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</si>
  <si>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</si>
  <si>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</si>
  <si>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</si>
  <si>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</si>
  <si>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</si>
  <si>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</si>
  <si>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</si>
  <si>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</si>
  <si>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</si>
  <si>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</si>
  <si>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Plan Fillestar Viti ________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</si>
  <si>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</si>
  <si>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</si>
  <si>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</si>
  <si>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</si>
  <si>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</si>
  <si>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</si>
  <si>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</si>
  <si>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Plan i Rishikuar Viti_______</t>
  </si>
  <si>
    <t>Qellimi 1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</si>
  <si>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</si>
  <si>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</si>
  <si>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</si>
  <si>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</si>
  <si>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</si>
  <si>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</si>
  <si>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</si>
  <si>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</si>
  <si>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F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</si>
  <si>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</si>
  <si>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</si>
  <si>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</si>
  <si>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</si>
  <si>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</si>
  <si>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</si>
  <si>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</si>
  <si>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</si>
  <si>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</si>
  <si>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</si>
  <si>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Viti ______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</si>
  <si>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</si>
  <si>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</si>
  <si>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</si>
  <si>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</si>
  <si>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i
vitit paraardhes
Viti ______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</si>
  <si>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</si>
  <si>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</si>
  <si>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</si>
  <si>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</si>
  <si>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</si>
  <si>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</si>
  <si>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</si>
  <si>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</si>
  <si>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</si>
  <si>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</si>
  <si>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</si>
  <si>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</si>
  <si>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</si>
  <si>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JULIANA HOXHA</t>
  </si>
  <si>
    <t>Emri  MIKLOVAN KOPANI</t>
  </si>
  <si>
    <t xml:space="preserve">  MIKLOVAN KOPANI</t>
  </si>
  <si>
    <t>.03440</t>
  </si>
  <si>
    <t>Trajtimi me normë ushqimore i të dënuarve dhe p/burgosurve</t>
  </si>
  <si>
    <t>Nr. të burgosur të trajtuar /muaj</t>
  </si>
  <si>
    <t>Staf i trainuar nga qëndra e trainimit</t>
  </si>
  <si>
    <t>Nr. punonjësish i trainuar</t>
  </si>
  <si>
    <t>Të dënuar të trajtuar me shërbim shëndetsor</t>
  </si>
  <si>
    <t>Nr. të trajtuar të sëmurë /muaj</t>
  </si>
  <si>
    <t>G</t>
  </si>
  <si>
    <t>Trajtimi i te denuarve te mitur ne ambjente te pershtatshme te vuajtjes se denimit</t>
  </si>
  <si>
    <t>Nr.te mitur  të trajtuar të  /muaj</t>
  </si>
  <si>
    <t>H</t>
  </si>
  <si>
    <t>Trajtimi i te denuarve femra me kushte te vecanta ne ambjentet e vuajtjes se denimit</t>
  </si>
  <si>
    <t>Nr.denuara femra  të trajtuar në /muaj</t>
  </si>
  <si>
    <t>Mundësimi i programeve të reja  të kualifikimit dhe punësimit për të dënuarat femra (Punonjësit social)</t>
  </si>
  <si>
    <t>Nr.programesh ne vit</t>
  </si>
  <si>
    <t>Personel i punesuar femra ne sistemin e burgjeve ne funksion te trajtimit te te denuarve</t>
  </si>
  <si>
    <t>Nr. punonjesish femra/muaj</t>
  </si>
  <si>
    <t>Mbajtja e të burgosurve dhe p/burgosurve në kushte sigurie nga trupa policore</t>
  </si>
  <si>
    <t xml:space="preserve">Nr. punonjësish me uniformë </t>
  </si>
  <si>
    <t>Drejtimi dhe zhvillimi normal i aktivitetit për mirfunksionimin e përgjithshëm të sistemit të burgjeve</t>
  </si>
  <si>
    <t xml:space="preserve">Nr. institucionesh </t>
  </si>
  <si>
    <t>Realizimi i Anetaresimit  ne Organizaten Evropiane te burgjeve</t>
  </si>
  <si>
    <t>Nr.procesi</t>
  </si>
  <si>
    <t>Nr. projektesh</t>
  </si>
  <si>
    <t>Rritje Kapacitet te Burgjeve (IEVP 313)</t>
  </si>
  <si>
    <t>Nr.institucioni</t>
  </si>
  <si>
    <t>Informatizimi i DPB, sistemi i informatizimit të kartave të të dënuarve</t>
  </si>
  <si>
    <t>Nr.projektesh</t>
  </si>
  <si>
    <t>J</t>
  </si>
  <si>
    <t>K</t>
  </si>
  <si>
    <t>L</t>
  </si>
  <si>
    <t>Blerje Pajisje per Sistemin e Burgjeve dhe pajisje logjistike</t>
  </si>
  <si>
    <t>Nr.set pajisjesh</t>
  </si>
  <si>
    <t xml:space="preserve">Blerje  Mjete transporti per Sistemin e Burgjeve </t>
  </si>
  <si>
    <t>Nr.automjetesh</t>
  </si>
  <si>
    <t>Kosto lokale,Hapja e Burgjeve te reja (Burgu shkoder)</t>
  </si>
  <si>
    <t>M</t>
  </si>
  <si>
    <t>N</t>
  </si>
  <si>
    <t>TVSH detyrim doganor per burgun e ri shkoder</t>
  </si>
  <si>
    <t>O</t>
  </si>
  <si>
    <t>P</t>
  </si>
  <si>
    <t>R</t>
  </si>
  <si>
    <t>Çdo muaj janë trajtuar të dënuarit që kanë mjekim të vazhdueshëm dhe raste të tjera të përkohshme.</t>
  </si>
  <si>
    <t>Programet e kualifikimit profesional vijojnë normalisht sipas programit të miratuar në fillim të vitit.</t>
  </si>
  <si>
    <t>Vazhdojn proçedurat e rekrutimit nga Dep. Admin.Publike. për vendet vakante.</t>
  </si>
  <si>
    <t>Q</t>
  </si>
  <si>
    <t>FINANCIM I HUAJ (Burgu i ri  Shkoder</t>
  </si>
  <si>
    <t>Pershtatja e ambjenteve per seksionin e mbrojtjes se deshmitareve ne IEVP Fier</t>
  </si>
  <si>
    <t>-</t>
  </si>
  <si>
    <t>Te gjitha Ievp kane funksionuar normalisht ne aktivitetin e tyre</t>
  </si>
  <si>
    <t>Eshte realizuar projekti plotesisht</t>
  </si>
  <si>
    <t>Eshte mbyllur detyrimi</t>
  </si>
  <si>
    <t>IPA</t>
  </si>
  <si>
    <t>Shenim : Te dhenat jane sipas sektorit te projekteve prane Ministrise se Drejtesise</t>
  </si>
  <si>
    <t>GM14022</t>
  </si>
  <si>
    <t>M140256</t>
  </si>
  <si>
    <t>Rritja e kapaciteteve  te burgut 313 8Kontrate tre vjecare(2015-2017)</t>
  </si>
  <si>
    <t>Vazhdon investimi</t>
  </si>
  <si>
    <t>M140278</t>
  </si>
  <si>
    <t>Informatizimi i D:P:Burgjeve sistemi i informatizimit te kartelave te te denuarve kontrate 5 vjecare(2016-2020)</t>
  </si>
  <si>
    <t>M140184</t>
  </si>
  <si>
    <t>Kosto lokale per burgun e ri Shkoder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</si>
  <si>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</si>
  <si>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Përmirësimi i infrastrukturës dhe elementeve të sigurisë për trajtimin e të dënuarve dhe të paraburgosurve sipas standarteve të përafruara me standartet e BE-s, përmirësimi i kushteve të jetës dhe shëndetit dhe krijimi i konditave për rehabilitimin e të dënuarve dhe përgatitjen e tyre për ri-integrim në shoqëri, krijimi i strukturave dhe kushteve të posaçme për rehabilitimin e të burgosurave femra, modernizimi i sistemit të komunikimit nëpërmjet paisjeve dhe teknologjisë së informacionit. Rritja e përgjegjshmërisë dhe profesionalizmit, nëpërmjet rritjes së numrit të inspektimeve, dhe kualifikimit profesional (trajnimet) si dhe krijimi i kushteve optimale te punes per personelin e sistemit te burgjeve vecanerisht femra me qellim ofrimin e nje sherbimi sa me te mire dhe brenda standarteve te BE.</t>
  </si>
  <si>
    <t xml:space="preserve">Objektivi 3 </t>
  </si>
  <si>
    <t xml:space="preserve">Objektivi 4 </t>
  </si>
  <si>
    <t>Objektivi 6</t>
  </si>
  <si>
    <t>4).Krijimi i kushteve të punës permes permiresimit te infrastruktures për personelin femer në Sistemin e Burgjeve</t>
  </si>
  <si>
    <t>1). Mbajtja e të burgosurve dhe paraburgosurve në kushte të përshtatshme sigurie dhe strehimi,</t>
  </si>
  <si>
    <t xml:space="preserve">2). Trajtimi human i të dënuarve dhe paraburgosurve, nëpërmjet mbajtjes së normës ushqimore për të dënuarit e papunësuar dhe të miturit në 2615 kalori, për të dënuarit e sëmurë në 3345 kalori. </t>
  </si>
  <si>
    <t>3)Rritja profesionale e stafit që shërben në Sistemin e Burgjeve nepermjet  trajnimit te stafit ne  37%</t>
  </si>
  <si>
    <t>2)Trajtimi human i të dënuarve dhe paraburgosurve, nëpërmjet shërbimit shëndetësor për të semur</t>
  </si>
  <si>
    <t>2)Trajtimi human i të miturve sipas standarteve të përafruara me standartet e BEdhe përgatitjen e tyre për ri-integrim në shoqëri,</t>
  </si>
  <si>
    <t>5) Trajtimi human i të denuarave femra,Rritja ne 4 e programeve te punesimit dhe te kualifikimit per te denuarat femra.</t>
  </si>
  <si>
    <t>6)Përmirësimi i infrastrukturës dhe elementeve të sigurisë për trajtimin e të dënuarve dhe të paraburgosurve sipas standarteve të përafruara me standartet e BE-s</t>
  </si>
  <si>
    <t xml:space="preserve">Objektivi 1 </t>
  </si>
  <si>
    <r>
      <rPr>
        <b/>
        <i/>
        <sz val="10"/>
        <rFont val="Arial"/>
        <family val="2"/>
      </rPr>
      <t>Objektivi 1</t>
    </r>
    <r>
      <rPr>
        <i/>
        <sz val="10"/>
        <rFont val="Arial"/>
        <family val="2"/>
      </rPr>
      <t xml:space="preserve"> eshte realizuar ne masen 99%
Ne realizimin e ketij objektivi rezulton nje ulje e Nr. të të dënuarve  rezultat i amnistise ne muajin janar 2016</t>
    </r>
  </si>
  <si>
    <t xml:space="preserve">Objektivi 2,1 </t>
  </si>
  <si>
    <t xml:space="preserve">Objektivi 2,2 </t>
  </si>
  <si>
    <t>Objektivi 2,3</t>
  </si>
  <si>
    <t>Objektivi 5</t>
  </si>
  <si>
    <r>
      <rPr>
        <b/>
        <i/>
        <sz val="10"/>
        <rFont val="Arial"/>
        <family val="2"/>
      </rPr>
      <t>Produkti "C</t>
    </r>
    <r>
      <rPr>
        <i/>
        <sz val="10"/>
        <rFont val="Arial"/>
        <family val="2"/>
      </rPr>
      <t xml:space="preserve"> eshte realizuar ne masen .100%.
Çdo muaj janë trajtuar të dënuarit që kanë mjekim të vazhdueshëm dhe raste të tjera të përkohshme</t>
    </r>
  </si>
  <si>
    <r>
      <rPr>
        <b/>
        <i/>
        <sz val="10"/>
        <rFont val="Arial"/>
        <family val="2"/>
      </rPr>
      <t>Produkti "H</t>
    </r>
    <r>
      <rPr>
        <b/>
        <sz val="10"/>
        <rFont val="Arial"/>
        <family val="2"/>
      </rPr>
      <t xml:space="preserve"> ˝eshte realizuar ne masen .100%.</t>
    </r>
  </si>
  <si>
    <r>
      <rPr>
        <b/>
        <i/>
        <sz val="10"/>
        <rFont val="Arial"/>
        <family val="2"/>
      </rPr>
      <t>Produkti "E"</t>
    </r>
    <r>
      <rPr>
        <i/>
        <sz val="10"/>
        <rFont val="Arial"/>
        <family val="2"/>
      </rPr>
      <t xml:space="preserve"> eshte realizuar ne masen .100%.
Aktiviteti ka vazhduar normalisht ne ruajtjen dhe akomodimine te denuarve/paraburgimeve.</t>
    </r>
  </si>
  <si>
    <t>i vitit paraardhes
Viti 2016</t>
  </si>
  <si>
    <r>
      <t xml:space="preserve">Plan                   </t>
    </r>
    <r>
      <rPr>
        <b/>
        <sz val="8"/>
        <color indexed="10"/>
        <rFont val="Arial"/>
        <family val="2"/>
      </rPr>
      <t>Viti 2017</t>
    </r>
  </si>
  <si>
    <t>Plan Fillestar Viti 2017</t>
  </si>
  <si>
    <t>Plan i Rishikuar Viti 2017</t>
  </si>
  <si>
    <t>Sasia Faktike        ( Viti  2016)</t>
  </si>
  <si>
    <t>Shpenzimet  faktike
(Viti 2016)</t>
  </si>
  <si>
    <t>Kosto per Njesi (viti 2016)</t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</si>
  <si>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2017)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</si>
  <si>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2017)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</si>
  <si>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2017)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</si>
  <si>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2017)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</si>
  <si>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2017)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</si>
  <si>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2017)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</si>
  <si>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2017)</t>
    </r>
  </si>
  <si>
    <t>Periudha e Raportimit:  viti 2017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</si>
  <si>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2016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</si>
  <si>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2017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</si>
  <si>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2017</t>
    </r>
  </si>
  <si>
    <r>
      <t xml:space="preserve">Niveli faktik ne fund te vitit </t>
    </r>
    <r>
      <rPr>
        <b/>
        <u val="single"/>
        <sz val="10"/>
        <color indexed="60"/>
        <rFont val="Calibri"/>
        <family val="2"/>
      </rPr>
      <t>2017</t>
    </r>
  </si>
  <si>
    <t>Projekte te perftuara per sistemin e burgjeve</t>
  </si>
  <si>
    <t>Partneritet për projektin e binjakëzimit të të miturve IEVP Lezhë,  per te miturit lezhe nderimi I sheshit te ajrimit</t>
  </si>
  <si>
    <t>Rikonstruksion I Magazinavete ushqimeve ne IEVP.Vaqarr,</t>
  </si>
  <si>
    <t>Rikonstruksion I rrjeteve elektrike,rrjetit te brendshem te furniyimit me uje dhe dhomes se ngrohjes ne spitalin e burgjeve</t>
  </si>
  <si>
    <t>Trajnimi vijon sipas programit të miratuar në fillim të vitit 2017.</t>
  </si>
  <si>
    <t>Ulja e nr. të të dënuarve si rezultat i amnistisë në muajin e parë të vitit. 2017</t>
  </si>
  <si>
    <t>Nuk është bërë pagesa e tarifës përkatëse vjetore,pasi nuk ka ardhe akoma fatura.</t>
  </si>
  <si>
    <t xml:space="preserve">Eshte ne proces tenderimi projektet  e planifikuar </t>
  </si>
  <si>
    <t>Eshte ne proces tenderimi projektet  e planifikuar per shkodren</t>
  </si>
  <si>
    <t xml:space="preserve">ska fonde per vitin 2017 </t>
  </si>
  <si>
    <t>Eshte ne proces te kryerjes se punimeve  ,vazhdon investimi  per 2017</t>
  </si>
  <si>
    <t>Eshte rne proces tek Ministria e Drejtesise</t>
  </si>
  <si>
    <t>M140027</t>
  </si>
  <si>
    <t>Studim projektim per projekte te ndryshme per SB</t>
  </si>
  <si>
    <t>M140049</t>
  </si>
  <si>
    <t xml:space="preserve">Furnizim vendosje sistemi sigurie dhe kamera ne burgje    fond I ngrire </t>
  </si>
  <si>
    <t>Furnizim vendosje sistemi te komunikimit me radio ne IEVP Shkoder</t>
  </si>
  <si>
    <t>M140297</t>
  </si>
  <si>
    <t>Ndertimi I sheshit te ajrimit per  te te miturve ne IEVP Lezhe</t>
  </si>
  <si>
    <t>Rikonstruksioni I magazinave te ushqimeve ne vaqarr</t>
  </si>
  <si>
    <t>M140296</t>
  </si>
  <si>
    <t>M140295</t>
  </si>
  <si>
    <t>Rikonstruksioni I rrjeteve elektrike , te furnizimit me uje ,dhomes teknike te ngrohjes ne spitalin e burgjeve</t>
  </si>
  <si>
    <t>Buxheti 2017</t>
  </si>
  <si>
    <t>Plani i buxhetit viti 2017</t>
  </si>
  <si>
    <t>Ne proces tenderimi</t>
  </si>
  <si>
    <t>Procedura do te zhvillohet ne MD</t>
  </si>
  <si>
    <t>Ne proces te yhvillimit te  tenderimit</t>
  </si>
  <si>
    <t xml:space="preserve">FH </t>
  </si>
  <si>
    <t>ok</t>
  </si>
  <si>
    <t>Sasia e ( 4 mujori I pare I vitit 2017)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</si>
  <si>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4 mujor </t>
    </r>
    <r>
      <rPr>
        <b/>
        <sz val="8"/>
        <rFont val="Arial"/>
        <family val="2"/>
      </rPr>
      <t>te vitit 2017)</t>
    </r>
  </si>
  <si>
    <t>Ne fillim te vitit Rezulton nje ulje e Nr. të të dënuarve  prej 747 veta ,si rezultat i amnistise ne muajin janar 2017,por numri vazhdon te rritet cdo dite si 4 mujor</t>
  </si>
  <si>
    <t>Numri i të dënurve të mitur është ulur për shkak të daljeve në institucionin e të miturve.</t>
  </si>
  <si>
    <t>Ka vazhduar puna e trupes policire normalisht</t>
  </si>
  <si>
    <r>
      <rPr>
        <b/>
        <i/>
        <sz val="10"/>
        <rFont val="Arial"/>
        <family val="2"/>
      </rPr>
      <t>Produkti"A"</t>
    </r>
    <r>
      <rPr>
        <i/>
        <sz val="10"/>
        <rFont val="Arial"/>
        <family val="2"/>
      </rPr>
      <t xml:space="preserve"> eshte realizuar ne masen 94%.Ne realizimin e ketij treguesi objektivi rezulton nje ulje e Nr. të të dënuarve   si rezultat i amnistise ne muajin janar 2017</t>
    </r>
  </si>
  <si>
    <r>
      <rPr>
        <b/>
        <i/>
        <sz val="10"/>
        <rFont val="Arial"/>
        <family val="2"/>
      </rPr>
      <t>Produkti "B"</t>
    </r>
    <r>
      <rPr>
        <sz val="10"/>
        <rFont val="Arial"/>
        <family val="2"/>
      </rPr>
      <t xml:space="preserve"> eshte realizuar ne masen .100%.Puna   e trupes policore ka vazhduar normalisht,megjithese ka patur mungesa ne organike ne SB</t>
    </r>
  </si>
  <si>
    <r>
      <rPr>
        <b/>
        <i/>
        <sz val="10"/>
        <rFont val="Arial"/>
        <family val="2"/>
      </rPr>
      <t xml:space="preserve">Produkti "F </t>
    </r>
    <r>
      <rPr>
        <sz val="10"/>
        <rFont val="Arial"/>
        <family val="2"/>
      </rPr>
      <t>eshte realizuar ne masen .71% me sa ishte planifikuar.Realizimi i ketij produkti eshte ne varesisi te hyrje daljeve tete denuarve/parab te mitur</t>
    </r>
  </si>
  <si>
    <r>
      <rPr>
        <b/>
        <i/>
        <sz val="10"/>
        <rFont val="Arial"/>
        <family val="2"/>
      </rPr>
      <t>Produkti "B"</t>
    </r>
    <r>
      <rPr>
        <i/>
        <sz val="10"/>
        <rFont val="Arial"/>
        <family val="2"/>
      </rPr>
      <t xml:space="preserve"> eshte realizuar ne masen .26% per 4 mujorin e pare.Vazhdon trajnimi sipas programit te planifikuar nga stafitrajnues</t>
    </r>
  </si>
  <si>
    <r>
      <rPr>
        <b/>
        <i/>
        <sz val="10"/>
        <rFont val="Arial"/>
        <family val="2"/>
      </rPr>
      <t>Produkti "I"</t>
    </r>
    <r>
      <rPr>
        <i/>
        <sz val="10"/>
        <rFont val="Arial"/>
        <family val="2"/>
      </rPr>
      <t xml:space="preserve"> eshte realizuar ne masen .100%.vazhdon rekrutimi i punonjesve femra
</t>
    </r>
  </si>
  <si>
    <r>
      <rPr>
        <b/>
        <i/>
        <sz val="10"/>
        <rFont val="Arial"/>
        <family val="2"/>
      </rPr>
      <t>Produkti "G˝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eshte realizuar ne masen .77% ne raport me sasine e planifikuar ,kjo si pasoje e amnistise se bere ne muajin jane 17.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</si>
  <si>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 realizuar projekti ne masen .0%.eshte ne proces Tenderimi
</t>
    </r>
  </si>
  <si>
    <r>
      <rPr>
        <b/>
        <i/>
        <sz val="9"/>
        <rFont val="Arial"/>
        <family val="2"/>
      </rPr>
      <t>Produkti "P"</t>
    </r>
    <r>
      <rPr>
        <i/>
        <sz val="9"/>
        <rFont val="Arial"/>
        <family val="2"/>
      </rPr>
      <t xml:space="preserve"> eshte realizuar  projekti ne masen .0%.eshte ne proces tenderimi
</t>
    </r>
  </si>
  <si>
    <r>
      <rPr>
        <b/>
        <i/>
        <sz val="9"/>
        <rFont val="Arial"/>
        <family val="2"/>
      </rPr>
      <t>Produkti "M"</t>
    </r>
    <r>
      <rPr>
        <i/>
        <sz val="9"/>
        <rFont val="Arial"/>
        <family val="2"/>
      </rPr>
      <t xml:space="preserve"> eshte realizuar  projekti ne masen .0%.eshte ne proces tenderimi
</t>
    </r>
  </si>
  <si>
    <r>
      <rPr>
        <b/>
        <i/>
        <sz val="9"/>
        <rFont val="Arial"/>
        <family val="2"/>
      </rPr>
      <t>Produkti "J"</t>
    </r>
    <r>
      <rPr>
        <i/>
        <sz val="9"/>
        <rFont val="Arial"/>
        <family val="2"/>
      </rPr>
      <t xml:space="preserve"> eshte realizuar  projekti ne masen .0%.eshte ne proces te kryerjes se  sherbimit
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</si>
  <si>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eshte realizuar  projekti ne masen .0%.eshte ne proces te kryerjes se  punimeve
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</si>
  <si>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.0%.eshte ne proces tenderimi</t>
    </r>
  </si>
  <si>
    <r>
      <rPr>
        <b/>
        <i/>
        <sz val="9"/>
        <rFont val="Arial"/>
        <family val="2"/>
      </rPr>
      <t>Produkti "L"</t>
    </r>
    <r>
      <rPr>
        <i/>
        <sz val="9"/>
        <rFont val="Arial"/>
        <family val="2"/>
      </rPr>
      <t xml:space="preserve"> ska fonde te planifikuara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</si>
  <si>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.0%.eshte ne proces tenderimi MD</t>
    </r>
  </si>
  <si>
    <t>Nr.sistemesh</t>
  </si>
  <si>
    <t>Data 16,05,2017</t>
  </si>
  <si>
    <t>Data 16,05.2017</t>
  </si>
</sst>
</file>

<file path=xl/styles.xml><?xml version="1.0" encoding="utf-8"?>
<styleSheet xmlns="http://schemas.openxmlformats.org/spreadsheetml/2006/main">
  <numFmts count="43">
    <numFmt numFmtId="5" formatCode="#,##0&quot;Lekë&quot;;\-#,##0&quot;Lekë&quot;"/>
    <numFmt numFmtId="6" formatCode="#,##0&quot;Lekë&quot;;[Red]\-#,##0&quot;Lekë&quot;"/>
    <numFmt numFmtId="7" formatCode="#,##0.00&quot;Lekë&quot;;\-#,##0.00&quot;Lekë&quot;"/>
    <numFmt numFmtId="8" formatCode="#,##0.00&quot;Lekë&quot;;[Red]\-#,##0.00&quot;Lekë&quot;"/>
    <numFmt numFmtId="42" formatCode="_-* #,##0&quot;Lekë&quot;_-;\-* #,##0&quot;Lekë&quot;_-;_-* &quot;-&quot;&quot;Lekë&quot;_-;_-@_-"/>
    <numFmt numFmtId="41" formatCode="_-* #,##0_L_e_k_ë_-;\-* #,##0_L_e_k_ë_-;_-* &quot;-&quot;_L_e_k_ë_-;_-@_-"/>
    <numFmt numFmtId="44" formatCode="_-* #,##0.00&quot;Lekë&quot;_-;\-* #,##0.00&quot;Lekë&quot;_-;_-* &quot;-&quot;??&quot;Lekë&quot;_-;_-@_-"/>
    <numFmt numFmtId="43" formatCode="_-* #,##0.00_L_e_k_ë_-;\-* #,##0.00_L_e_k_ë_-;_-* &quot;-&quot;??_L_e_k_ë_-;_-@_-"/>
    <numFmt numFmtId="164" formatCode="_-* #,##0&quot;Lek&quot;_-;\-* #,##0&quot;Lek&quot;_-;_-* &quot;-&quot;&quot;Lek&quot;_-;_-@_-"/>
    <numFmt numFmtId="165" formatCode="_-* #,##0_L_e_k_-;\-* #,##0_L_e_k_-;_-* &quot;-&quot;_L_e_k_-;_-@_-"/>
    <numFmt numFmtId="166" formatCode="_-* #,##0.00&quot;Lek&quot;_-;\-* #,##0.00&quot;Lek&quot;_-;_-* &quot;-&quot;??&quot;Lek&quot;_-;_-@_-"/>
    <numFmt numFmtId="167" formatCode="_-* #,##0.00_L_e_k_-;\-* #,##0.00_L_e_k_-;_-* &quot;-&quot;??_L_e_k_-;_-@_-"/>
    <numFmt numFmtId="168" formatCode="&quot;$&quot;#,##0_);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_-* #,##0_-;\-* #,##0_-;_-* &quot;-&quot;_-;_-@_-"/>
    <numFmt numFmtId="175" formatCode="_-* #,##0.00_-;\-* #,##0.00_-;_-* &quot;-&quot;??_-;_-@_-"/>
    <numFmt numFmtId="176" formatCode="0.0%"/>
    <numFmt numFmtId="177" formatCode="0.0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([$€]* #,##0.00_);_([$€]* \(#,##0.00\);_([$€]* &quot;-&quot;??_);_(@_)"/>
    <numFmt numFmtId="185" formatCode="[&gt;=0.05]#,##0.0;[&lt;=-0.05]\-#,##0.0;?0.0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General\ \ \ \ \ \ "/>
    <numFmt numFmtId="190" formatCode="0.0\ \ \ \ \ \ \ \ "/>
    <numFmt numFmtId="191" formatCode="mmmm\ yyyy"/>
    <numFmt numFmtId="192" formatCode="#,##0\ &quot;Kč&quot;;\-#,##0\ &quot;Kč&quot;"/>
    <numFmt numFmtId="193" formatCode="#,##0.0____"/>
    <numFmt numFmtId="194" formatCode="\$#,##0.00\ ;\(\$#,##0.00\)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_-* #,##0_L_e_k_-;\-* #,##0_L_e_k_-;_-* &quot;-&quot;??_L_e_k_-;_-@_-"/>
    <numFmt numFmtId="198" formatCode="_-* #,##0.0_L_e_k_-;\-* #,##0.0_L_e_k_-;_-* &quot;-&quot;??_L_e_k_-;_-@_-"/>
  </numFmts>
  <fonts count="1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i/>
      <sz val="10"/>
      <color indexed="60"/>
      <name val="Arial"/>
      <family val="2"/>
    </font>
    <font>
      <b/>
      <u val="single"/>
      <sz val="10"/>
      <color indexed="60"/>
      <name val="Calibri"/>
      <family val="2"/>
    </font>
    <font>
      <b/>
      <sz val="14"/>
      <color indexed="60"/>
      <name val="Calibri"/>
      <family val="2"/>
    </font>
    <font>
      <b/>
      <sz val="8"/>
      <color indexed="10"/>
      <name val="Arial"/>
      <family val="2"/>
    </font>
    <font>
      <sz val="10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10"/>
      <name val="Arial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67" fontId="0" fillId="0" borderId="0" applyFont="0" applyFill="0" applyBorder="0" applyAlignment="0" applyProtection="0"/>
    <xf numFmtId="0" fontId="19" fillId="0" borderId="0">
      <alignment/>
      <protection/>
    </xf>
    <xf numFmtId="165" fontId="0" fillId="0" borderId="0" applyFont="0" applyFill="0" applyBorder="0" applyAlignment="0" applyProtection="0"/>
    <xf numFmtId="17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4" fontId="0" fillId="0" borderId="0" applyFont="0" applyFill="0" applyBorder="0" applyAlignment="0" applyProtection="0"/>
    <xf numFmtId="17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3" fontId="27" fillId="0" borderId="0">
      <alignment/>
      <protection/>
    </xf>
    <xf numFmtId="0" fontId="28" fillId="0" borderId="10" applyNumberFormat="0" applyFill="0" applyAlignment="0" applyProtection="0"/>
    <xf numFmtId="192" fontId="17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85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8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10" fillId="0" borderId="0">
      <alignment horizontal="right"/>
      <protection/>
    </xf>
    <xf numFmtId="0" fontId="44" fillId="0" borderId="0" applyProtection="0">
      <alignment/>
    </xf>
    <xf numFmtId="19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94" fillId="0" borderId="23" xfId="0" applyNumberFormat="1" applyFont="1" applyFill="1" applyBorder="1" applyAlignment="1">
      <alignment horizontal="center" vertical="center"/>
    </xf>
    <xf numFmtId="49" fontId="94" fillId="0" borderId="24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3" fillId="0" borderId="9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3" fontId="8" fillId="26" borderId="9" xfId="0" applyNumberFormat="1" applyFont="1" applyFill="1" applyBorder="1" applyAlignment="1">
      <alignment horizontal="center"/>
    </xf>
    <xf numFmtId="173" fontId="4" fillId="26" borderId="28" xfId="0" applyNumberFormat="1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94" fillId="0" borderId="24" xfId="0" applyNumberFormat="1" applyFont="1" applyFill="1" applyBorder="1" applyAlignment="1">
      <alignment horizontal="center" vertical="center"/>
    </xf>
    <xf numFmtId="173" fontId="3" fillId="26" borderId="28" xfId="0" applyNumberFormat="1" applyFont="1" applyFill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4" fillId="27" borderId="9" xfId="0" applyNumberFormat="1" applyFont="1" applyFill="1" applyBorder="1" applyAlignment="1">
      <alignment horizontal="center"/>
    </xf>
    <xf numFmtId="173" fontId="8" fillId="27" borderId="9" xfId="0" applyNumberFormat="1" applyFont="1" applyFill="1" applyBorder="1" applyAlignment="1">
      <alignment horizontal="center"/>
    </xf>
    <xf numFmtId="173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97" fillId="26" borderId="15" xfId="0" applyFont="1" applyFill="1" applyBorder="1" applyAlignment="1">
      <alignment horizontal="center"/>
    </xf>
    <xf numFmtId="0" fontId="94" fillId="28" borderId="16" xfId="0" applyFont="1" applyFill="1" applyBorder="1" applyAlignment="1">
      <alignment horizontal="center"/>
    </xf>
    <xf numFmtId="173" fontId="94" fillId="28" borderId="9" xfId="0" applyNumberFormat="1" applyFont="1" applyFill="1" applyBorder="1" applyAlignment="1">
      <alignment horizontal="center"/>
    </xf>
    <xf numFmtId="173" fontId="94" fillId="28" borderId="28" xfId="0" applyNumberFormat="1" applyFont="1" applyFill="1" applyBorder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3" fontId="94" fillId="29" borderId="30" xfId="0" applyNumberFormat="1" applyFont="1" applyFill="1" applyBorder="1" applyAlignment="1">
      <alignment horizontal="center"/>
    </xf>
    <xf numFmtId="0" fontId="97" fillId="26" borderId="16" xfId="0" applyFont="1" applyFill="1" applyBorder="1" applyAlignment="1">
      <alignment horizontal="center"/>
    </xf>
    <xf numFmtId="173" fontId="97" fillId="26" borderId="9" xfId="0" applyNumberFormat="1" applyFont="1" applyFill="1" applyBorder="1" applyAlignment="1">
      <alignment horizontal="center"/>
    </xf>
    <xf numFmtId="173" fontId="94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3" fontId="4" fillId="27" borderId="23" xfId="0" applyNumberFormat="1" applyFont="1" applyFill="1" applyBorder="1" applyAlignment="1">
      <alignment horizontal="center"/>
    </xf>
    <xf numFmtId="173" fontId="4" fillId="26" borderId="24" xfId="0" applyNumberFormat="1" applyFont="1" applyFill="1" applyBorder="1" applyAlignment="1">
      <alignment horizontal="center"/>
    </xf>
    <xf numFmtId="173" fontId="3" fillId="26" borderId="32" xfId="0" applyNumberFormat="1" applyFont="1" applyFill="1" applyBorder="1" applyAlignment="1">
      <alignment horizontal="center" vertical="top" wrapText="1"/>
    </xf>
    <xf numFmtId="173" fontId="3" fillId="26" borderId="33" xfId="0" applyNumberFormat="1" applyFont="1" applyFill="1" applyBorder="1" applyAlignment="1">
      <alignment horizontal="center" vertical="top" wrapText="1"/>
    </xf>
    <xf numFmtId="173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3" fontId="98" fillId="26" borderId="34" xfId="0" applyNumberFormat="1" applyFont="1" applyFill="1" applyBorder="1" applyAlignment="1">
      <alignment horizontal="center"/>
    </xf>
    <xf numFmtId="0" fontId="98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96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5" fillId="0" borderId="0" xfId="0" applyFont="1" applyAlignment="1">
      <alignment horizontal="left"/>
    </xf>
    <xf numFmtId="0" fontId="95" fillId="0" borderId="0" xfId="0" applyFont="1" applyAlignment="1">
      <alignment/>
    </xf>
    <xf numFmtId="0" fontId="104" fillId="0" borderId="36" xfId="0" applyFont="1" applyBorder="1" applyAlignment="1">
      <alignment horizontal="center" vertical="center" wrapText="1"/>
    </xf>
    <xf numFmtId="0" fontId="102" fillId="27" borderId="9" xfId="0" applyFont="1" applyFill="1" applyBorder="1" applyAlignment="1">
      <alignment horizontal="center" vertical="center" wrapText="1"/>
    </xf>
    <xf numFmtId="0" fontId="102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102" fillId="27" borderId="30" xfId="0" applyFont="1" applyFill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37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3" fillId="0" borderId="0" xfId="104" applyFont="1" applyFill="1" applyAlignment="1">
      <alignment vertical="center"/>
      <protection/>
    </xf>
    <xf numFmtId="0" fontId="99" fillId="0" borderId="0" xfId="104" applyFont="1" applyFill="1" applyAlignment="1">
      <alignment vertical="center"/>
      <protection/>
    </xf>
    <xf numFmtId="0" fontId="99" fillId="0" borderId="0" xfId="104" applyFont="1" applyFill="1" applyBorder="1" applyAlignment="1">
      <alignment vertical="center"/>
      <protection/>
    </xf>
    <xf numFmtId="0" fontId="96" fillId="0" borderId="0" xfId="104" applyFont="1" applyFill="1" applyAlignment="1">
      <alignment vertical="center"/>
      <protection/>
    </xf>
    <xf numFmtId="0" fontId="9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10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107" fillId="0" borderId="20" xfId="0" applyFont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2" fillId="0" borderId="44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45" xfId="0" applyFont="1" applyFill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27" borderId="16" xfId="0" applyFont="1" applyFill="1" applyBorder="1" applyAlignment="1">
      <alignment horizontal="center" vertical="center" wrapText="1"/>
    </xf>
    <xf numFmtId="9" fontId="0" fillId="26" borderId="46" xfId="11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8" fillId="0" borderId="47" xfId="0" applyFont="1" applyBorder="1" applyAlignment="1">
      <alignment horizontal="center" vertical="center" wrapText="1"/>
    </xf>
    <xf numFmtId="0" fontId="108" fillId="27" borderId="48" xfId="0" applyFont="1" applyFill="1" applyBorder="1" applyAlignment="1">
      <alignment horizontal="center" vertical="center" wrapText="1"/>
    </xf>
    <xf numFmtId="0" fontId="108" fillId="0" borderId="49" xfId="0" applyFont="1" applyFill="1" applyBorder="1" applyAlignment="1">
      <alignment horizontal="center" vertical="center" wrapText="1"/>
    </xf>
    <xf numFmtId="9" fontId="93" fillId="27" borderId="50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51" xfId="0" applyFont="1" applyBorder="1" applyAlignment="1">
      <alignment vertical="center" wrapText="1"/>
    </xf>
    <xf numFmtId="173" fontId="94" fillId="29" borderId="38" xfId="0" applyNumberFormat="1" applyFont="1" applyFill="1" applyBorder="1" applyAlignment="1">
      <alignment horizontal="center"/>
    </xf>
    <xf numFmtId="0" fontId="109" fillId="0" borderId="0" xfId="0" applyFont="1" applyBorder="1" applyAlignment="1">
      <alignment horizontal="left"/>
    </xf>
    <xf numFmtId="0" fontId="10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0" fillId="27" borderId="52" xfId="0" applyNumberFormat="1" applyFont="1" applyFill="1" applyBorder="1" applyAlignment="1">
      <alignment horizontal="center" vertical="center"/>
    </xf>
    <xf numFmtId="3" fontId="0" fillId="26" borderId="53" xfId="0" applyNumberFormat="1" applyFont="1" applyFill="1" applyBorder="1" applyAlignment="1">
      <alignment horizontal="center" vertical="center"/>
    </xf>
    <xf numFmtId="3" fontId="0" fillId="27" borderId="54" xfId="0" applyNumberFormat="1" applyFont="1" applyFill="1" applyBorder="1" applyAlignment="1">
      <alignment horizontal="center" vertical="center"/>
    </xf>
    <xf numFmtId="3" fontId="0" fillId="26" borderId="55" xfId="0" applyNumberFormat="1" applyFont="1" applyFill="1" applyBorder="1" applyAlignment="1">
      <alignment horizontal="center" vertical="center"/>
    </xf>
    <xf numFmtId="0" fontId="108" fillId="0" borderId="34" xfId="0" applyFont="1" applyBorder="1" applyAlignment="1">
      <alignment horizontal="center"/>
    </xf>
    <xf numFmtId="0" fontId="108" fillId="0" borderId="32" xfId="0" applyFont="1" applyBorder="1" applyAlignment="1">
      <alignment horizontal="center"/>
    </xf>
    <xf numFmtId="0" fontId="108" fillId="0" borderId="0" xfId="0" applyFont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3" fontId="97" fillId="26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3" fontId="94" fillId="28" borderId="9" xfId="0" applyNumberFormat="1" applyFont="1" applyFill="1" applyBorder="1" applyAlignment="1">
      <alignment horizontal="center"/>
    </xf>
    <xf numFmtId="3" fontId="94" fillId="29" borderId="30" xfId="0" applyNumberFormat="1" applyFont="1" applyFill="1" applyBorder="1" applyAlignment="1">
      <alignment horizontal="center"/>
    </xf>
    <xf numFmtId="3" fontId="0" fillId="27" borderId="56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49" fontId="2" fillId="30" borderId="15" xfId="0" applyNumberFormat="1" applyFont="1" applyFill="1" applyBorder="1" applyAlignment="1">
      <alignment horizontal="center" vertical="center"/>
    </xf>
    <xf numFmtId="0" fontId="58" fillId="30" borderId="9" xfId="106" applyFont="1" applyFill="1" applyBorder="1" applyAlignment="1">
      <alignment horizontal="left" vertical="center" wrapText="1"/>
      <protection/>
    </xf>
    <xf numFmtId="197" fontId="58" fillId="30" borderId="9" xfId="53" applyNumberFormat="1" applyFont="1" applyFill="1" applyBorder="1" applyAlignment="1">
      <alignment horizontal="left" vertical="center" wrapText="1"/>
    </xf>
    <xf numFmtId="49" fontId="0" fillId="30" borderId="57" xfId="0" applyNumberFormat="1" applyFont="1" applyFill="1" applyBorder="1" applyAlignment="1">
      <alignment horizontal="center" vertical="center"/>
    </xf>
    <xf numFmtId="197" fontId="59" fillId="30" borderId="9" xfId="53" applyNumberFormat="1" applyFont="1" applyFill="1" applyBorder="1" applyAlignment="1">
      <alignment horizontal="left" vertical="center" wrapText="1"/>
    </xf>
    <xf numFmtId="49" fontId="110" fillId="30" borderId="57" xfId="0" applyNumberFormat="1" applyFont="1" applyFill="1" applyBorder="1" applyAlignment="1">
      <alignment horizontal="center" vertical="center"/>
    </xf>
    <xf numFmtId="49" fontId="0" fillId="30" borderId="58" xfId="0" applyNumberFormat="1" applyFont="1" applyFill="1" applyBorder="1" applyAlignment="1">
      <alignment horizontal="center" vertical="center"/>
    </xf>
    <xf numFmtId="0" fontId="58" fillId="30" borderId="23" xfId="106" applyFont="1" applyFill="1" applyBorder="1" applyAlignment="1">
      <alignment horizontal="left" vertical="center" wrapText="1"/>
      <protection/>
    </xf>
    <xf numFmtId="9" fontId="0" fillId="0" borderId="0" xfId="110" applyFont="1" applyAlignment="1">
      <alignment vertical="center"/>
    </xf>
    <xf numFmtId="3" fontId="0" fillId="0" borderId="0" xfId="0" applyNumberFormat="1" applyAlignment="1">
      <alignment vertical="center"/>
    </xf>
    <xf numFmtId="9" fontId="0" fillId="26" borderId="28" xfId="110" applyFont="1" applyFill="1" applyBorder="1" applyAlignment="1">
      <alignment horizontal="center" vertical="center"/>
    </xf>
    <xf numFmtId="176" fontId="0" fillId="26" borderId="28" xfId="110" applyNumberFormat="1" applyFont="1" applyFill="1" applyBorder="1" applyAlignment="1">
      <alignment horizontal="center" vertical="center"/>
    </xf>
    <xf numFmtId="10" fontId="0" fillId="26" borderId="28" xfId="110" applyNumberFormat="1" applyFont="1" applyFill="1" applyBorder="1" applyAlignment="1">
      <alignment horizontal="center" vertical="center"/>
    </xf>
    <xf numFmtId="9" fontId="0" fillId="26" borderId="28" xfId="110" applyNumberFormat="1" applyFont="1" applyFill="1" applyBorder="1" applyAlignment="1">
      <alignment horizontal="center" vertical="center"/>
    </xf>
    <xf numFmtId="197" fontId="0" fillId="26" borderId="28" xfId="53" applyNumberFormat="1" applyFont="1" applyFill="1" applyBorder="1" applyAlignment="1">
      <alignment horizontal="center" vertical="center"/>
    </xf>
    <xf numFmtId="3" fontId="111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197" fontId="0" fillId="27" borderId="40" xfId="53" applyNumberFormat="1" applyFont="1" applyFill="1" applyBorder="1" applyAlignment="1">
      <alignment vertical="center" wrapText="1"/>
    </xf>
    <xf numFmtId="0" fontId="0" fillId="27" borderId="21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111" fillId="0" borderId="0" xfId="104" applyFont="1" applyFill="1" applyBorder="1" applyAlignment="1">
      <alignment vertical="center" wrapText="1"/>
      <protection/>
    </xf>
    <xf numFmtId="0" fontId="0" fillId="31" borderId="39" xfId="104" applyFill="1" applyBorder="1" applyAlignment="1">
      <alignment vertical="center" wrapText="1"/>
      <protection/>
    </xf>
    <xf numFmtId="0" fontId="0" fillId="31" borderId="40" xfId="104" applyFill="1" applyBorder="1" applyAlignment="1">
      <alignment vertical="center" wrapText="1"/>
      <protection/>
    </xf>
    <xf numFmtId="0" fontId="0" fillId="31" borderId="41" xfId="104" applyFill="1" applyBorder="1" applyAlignment="1">
      <alignment vertical="center" wrapText="1"/>
      <protection/>
    </xf>
    <xf numFmtId="0" fontId="0" fillId="31" borderId="15" xfId="104" applyFill="1" applyBorder="1" applyAlignment="1">
      <alignment vertical="center" wrapText="1"/>
      <protection/>
    </xf>
    <xf numFmtId="0" fontId="0" fillId="31" borderId="9" xfId="104" applyFill="1" applyBorder="1" applyAlignment="1">
      <alignment vertical="center" wrapText="1"/>
      <protection/>
    </xf>
    <xf numFmtId="0" fontId="0" fillId="31" borderId="28" xfId="104" applyFill="1" applyBorder="1" applyAlignment="1">
      <alignment vertical="center" wrapText="1"/>
      <protection/>
    </xf>
    <xf numFmtId="0" fontId="0" fillId="31" borderId="21" xfId="104" applyFill="1" applyBorder="1" applyAlignment="1">
      <alignment vertical="center" wrapText="1"/>
      <protection/>
    </xf>
    <xf numFmtId="0" fontId="0" fillId="31" borderId="23" xfId="104" applyFill="1" applyBorder="1" applyAlignment="1">
      <alignment vertical="center" wrapText="1"/>
      <protection/>
    </xf>
    <xf numFmtId="0" fontId="3" fillId="32" borderId="42" xfId="104" applyFont="1" applyFill="1" applyBorder="1" applyAlignment="1">
      <alignment horizontal="center" vertical="center" wrapText="1"/>
      <protection/>
    </xf>
    <xf numFmtId="0" fontId="3" fillId="32" borderId="20" xfId="104" applyFont="1" applyFill="1" applyBorder="1" applyAlignment="1">
      <alignment horizontal="center" vertical="center" wrapText="1"/>
      <protection/>
    </xf>
    <xf numFmtId="0" fontId="3" fillId="32" borderId="35" xfId="104" applyFont="1" applyFill="1" applyBorder="1" applyAlignment="1">
      <alignment horizontal="center" vertical="center" wrapText="1"/>
      <protection/>
    </xf>
    <xf numFmtId="0" fontId="112" fillId="27" borderId="9" xfId="0" applyFont="1" applyFill="1" applyBorder="1" applyAlignment="1">
      <alignment horizontal="left" vertical="center" wrapText="1"/>
    </xf>
    <xf numFmtId="0" fontId="103" fillId="31" borderId="9" xfId="0" applyFont="1" applyFill="1" applyBorder="1" applyAlignment="1">
      <alignment horizontal="center" vertical="center" wrapText="1"/>
    </xf>
    <xf numFmtId="0" fontId="103" fillId="31" borderId="46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197" fontId="60" fillId="30" borderId="9" xfId="53" applyNumberFormat="1" applyFont="1" applyFill="1" applyBorder="1" applyAlignment="1">
      <alignment horizontal="left" vertical="center" wrapText="1"/>
    </xf>
    <xf numFmtId="0" fontId="105" fillId="0" borderId="21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27" borderId="23" xfId="0" applyFont="1" applyFill="1" applyBorder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 wrapText="1"/>
    </xf>
    <xf numFmtId="197" fontId="58" fillId="30" borderId="16" xfId="53" applyNumberFormat="1" applyFont="1" applyFill="1" applyBorder="1" applyAlignment="1">
      <alignment horizontal="left" vertical="center" wrapText="1"/>
    </xf>
    <xf numFmtId="3" fontId="0" fillId="27" borderId="59" xfId="0" applyNumberFormat="1" applyFont="1" applyFill="1" applyBorder="1" applyAlignment="1">
      <alignment horizontal="center" vertical="center"/>
    </xf>
    <xf numFmtId="0" fontId="102" fillId="27" borderId="60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27" borderId="60" xfId="0" applyFill="1" applyBorder="1" applyAlignment="1">
      <alignment horizontal="center" vertical="center" wrapText="1"/>
    </xf>
    <xf numFmtId="3" fontId="0" fillId="33" borderId="61" xfId="0" applyNumberFormat="1" applyFont="1" applyFill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9" xfId="0" applyFont="1" applyBorder="1" applyAlignment="1">
      <alignment horizontal="center" vertical="center" wrapText="1"/>
    </xf>
    <xf numFmtId="0" fontId="115" fillId="0" borderId="62" xfId="0" applyFont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114" fillId="0" borderId="23" xfId="0" applyFont="1" applyBorder="1" applyAlignment="1">
      <alignment horizontal="center" vertical="center" wrapText="1"/>
    </xf>
    <xf numFmtId="197" fontId="59" fillId="30" borderId="16" xfId="53" applyNumberFormat="1" applyFont="1" applyFill="1" applyBorder="1" applyAlignment="1">
      <alignment horizontal="left" vertical="center" wrapText="1"/>
    </xf>
    <xf numFmtId="0" fontId="58" fillId="30" borderId="16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8" fillId="31" borderId="9" xfId="0" applyFont="1" applyFill="1" applyBorder="1" applyAlignment="1">
      <alignment horizontal="center" vertical="center" wrapText="1"/>
    </xf>
    <xf numFmtId="0" fontId="88" fillId="27" borderId="9" xfId="0" applyFont="1" applyFill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3" fillId="27" borderId="43" xfId="0" applyFont="1" applyFill="1" applyBorder="1" applyAlignment="1">
      <alignment horizontal="center" vertical="center"/>
    </xf>
    <xf numFmtId="9" fontId="49" fillId="33" borderId="60" xfId="0" applyNumberFormat="1" applyFont="1" applyFill="1" applyBorder="1" applyAlignment="1">
      <alignment horizontal="left" vertical="center" wrapText="1"/>
    </xf>
    <xf numFmtId="9" fontId="54" fillId="33" borderId="60" xfId="0" applyNumberFormat="1" applyFont="1" applyFill="1" applyBorder="1" applyAlignment="1">
      <alignment horizontal="left" vertical="center" wrapText="1"/>
    </xf>
    <xf numFmtId="0" fontId="102" fillId="0" borderId="30" xfId="0" applyFont="1" applyBorder="1" applyAlignment="1">
      <alignment horizontal="center" vertical="center" wrapText="1"/>
    </xf>
    <xf numFmtId="0" fontId="102" fillId="27" borderId="63" xfId="0" applyFont="1" applyFill="1" applyBorder="1" applyAlignment="1">
      <alignment horizontal="center" vertical="center" wrapText="1"/>
    </xf>
    <xf numFmtId="3" fontId="0" fillId="27" borderId="30" xfId="0" applyNumberFormat="1" applyFont="1" applyFill="1" applyBorder="1" applyAlignment="1">
      <alignment horizontal="center" vertical="center"/>
    </xf>
    <xf numFmtId="9" fontId="0" fillId="26" borderId="64" xfId="110" applyFont="1" applyFill="1" applyBorder="1" applyAlignment="1">
      <alignment horizontal="center" vertical="center" wrapText="1"/>
    </xf>
    <xf numFmtId="9" fontId="2" fillId="27" borderId="60" xfId="0" applyNumberFormat="1" applyFont="1" applyFill="1" applyBorder="1" applyAlignment="1">
      <alignment horizontal="center" vertical="center" wrapText="1"/>
    </xf>
    <xf numFmtId="9" fontId="0" fillId="27" borderId="60" xfId="0" applyNumberFormat="1" applyFont="1" applyFill="1" applyBorder="1" applyAlignment="1">
      <alignment horizontal="center" vertical="center" wrapText="1"/>
    </xf>
    <xf numFmtId="9" fontId="2" fillId="27" borderId="61" xfId="0" applyNumberFormat="1" applyFont="1" applyFill="1" applyBorder="1" applyAlignment="1">
      <alignment horizontal="center" vertical="center" wrapText="1"/>
    </xf>
    <xf numFmtId="9" fontId="62" fillId="33" borderId="60" xfId="0" applyNumberFormat="1" applyFont="1" applyFill="1" applyBorder="1" applyAlignment="1">
      <alignment horizontal="left" vertical="center" wrapText="1"/>
    </xf>
    <xf numFmtId="9" fontId="62" fillId="33" borderId="60" xfId="0" applyNumberFormat="1" applyFont="1" applyFill="1" applyBorder="1" applyAlignment="1">
      <alignment vertical="top" wrapText="1"/>
    </xf>
    <xf numFmtId="3" fontId="110" fillId="27" borderId="9" xfId="0" applyNumberFormat="1" applyFont="1" applyFill="1" applyBorder="1" applyAlignment="1">
      <alignment horizontal="center" vertical="center"/>
    </xf>
    <xf numFmtId="3" fontId="110" fillId="27" borderId="23" xfId="0" applyNumberFormat="1" applyFont="1" applyFill="1" applyBorder="1" applyAlignment="1">
      <alignment horizontal="center" vertical="center"/>
    </xf>
    <xf numFmtId="3" fontId="110" fillId="27" borderId="6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0" fillId="26" borderId="66" xfId="0" applyNumberFormat="1" applyFont="1" applyFill="1" applyBorder="1" applyAlignment="1">
      <alignment horizontal="center" vertical="center"/>
    </xf>
    <xf numFmtId="0" fontId="58" fillId="30" borderId="23" xfId="0" applyFont="1" applyFill="1" applyBorder="1" applyAlignment="1">
      <alignment horizontal="left" vertical="center" wrapText="1"/>
    </xf>
    <xf numFmtId="49" fontId="0" fillId="30" borderId="19" xfId="0" applyNumberFormat="1" applyFont="1" applyFill="1" applyBorder="1" applyAlignment="1">
      <alignment horizontal="center" vertical="center"/>
    </xf>
    <xf numFmtId="0" fontId="58" fillId="30" borderId="5" xfId="0" applyFont="1" applyFill="1" applyBorder="1" applyAlignment="1">
      <alignment horizontal="left" vertical="center" wrapText="1"/>
    </xf>
    <xf numFmtId="0" fontId="58" fillId="30" borderId="9" xfId="0" applyFont="1" applyFill="1" applyBorder="1" applyAlignment="1">
      <alignment horizontal="left" vertical="center" wrapText="1"/>
    </xf>
    <xf numFmtId="0" fontId="3" fillId="27" borderId="9" xfId="0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197" fontId="58" fillId="30" borderId="28" xfId="53" applyNumberFormat="1" applyFont="1" applyFill="1" applyBorder="1" applyAlignment="1">
      <alignment horizontal="left" vertical="center" wrapText="1"/>
    </xf>
    <xf numFmtId="197" fontId="59" fillId="30" borderId="28" xfId="53" applyNumberFormat="1" applyFont="1" applyFill="1" applyBorder="1" applyAlignment="1">
      <alignment horizontal="left" vertical="center" wrapText="1"/>
    </xf>
    <xf numFmtId="0" fontId="58" fillId="30" borderId="24" xfId="0" applyFont="1" applyFill="1" applyBorder="1" applyAlignment="1">
      <alignment horizontal="center" vertical="center" wrapText="1"/>
    </xf>
    <xf numFmtId="49" fontId="0" fillId="30" borderId="15" xfId="0" applyNumberFormat="1" applyFont="1" applyFill="1" applyBorder="1" applyAlignment="1">
      <alignment horizontal="center" vertical="center"/>
    </xf>
    <xf numFmtId="0" fontId="58" fillId="30" borderId="28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197" fontId="58" fillId="30" borderId="41" xfId="53" applyNumberFormat="1" applyFont="1" applyFill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0" fillId="27" borderId="50" xfId="0" applyFont="1" applyFill="1" applyBorder="1" applyAlignment="1">
      <alignment horizontal="center" vertical="center"/>
    </xf>
    <xf numFmtId="197" fontId="0" fillId="31" borderId="40" xfId="53" applyNumberFormat="1" applyFont="1" applyFill="1" applyBorder="1" applyAlignment="1">
      <alignment vertical="center" wrapText="1"/>
    </xf>
    <xf numFmtId="197" fontId="0" fillId="31" borderId="9" xfId="53" applyNumberFormat="1" applyFont="1" applyFill="1" applyBorder="1" applyAlignment="1">
      <alignment vertical="center" wrapText="1"/>
    </xf>
    <xf numFmtId="197" fontId="0" fillId="31" borderId="23" xfId="53" applyNumberFormat="1" applyFont="1" applyFill="1" applyBorder="1" applyAlignment="1">
      <alignment vertical="center" wrapText="1"/>
    </xf>
    <xf numFmtId="197" fontId="0" fillId="27" borderId="23" xfId="104" applyNumberFormat="1" applyFill="1" applyBorder="1" applyAlignment="1">
      <alignment vertical="center" wrapText="1"/>
      <protection/>
    </xf>
    <xf numFmtId="0" fontId="110" fillId="0" borderId="0" xfId="104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31" borderId="24" xfId="104" applyFill="1" applyBorder="1" applyAlignment="1">
      <alignment vertical="center" wrapText="1"/>
      <protection/>
    </xf>
    <xf numFmtId="0" fontId="64" fillId="0" borderId="0" xfId="104" applyFont="1" applyFill="1" applyAlignment="1">
      <alignment vertical="center"/>
      <protection/>
    </xf>
    <xf numFmtId="0" fontId="65" fillId="0" borderId="0" xfId="104" applyFont="1" applyFill="1" applyAlignment="1">
      <alignment vertical="center"/>
      <protection/>
    </xf>
    <xf numFmtId="0" fontId="65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3" fontId="110" fillId="27" borderId="0" xfId="0" applyNumberFormat="1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left" vertical="center" wrapText="1"/>
    </xf>
    <xf numFmtId="173" fontId="0" fillId="30" borderId="69" xfId="0" applyNumberFormat="1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left" vertical="center" wrapText="1"/>
    </xf>
    <xf numFmtId="3" fontId="0" fillId="27" borderId="69" xfId="0" applyNumberFormat="1" applyFont="1" applyFill="1" applyBorder="1" applyAlignment="1">
      <alignment horizontal="center" vertical="center" wrapText="1"/>
    </xf>
    <xf numFmtId="3" fontId="0" fillId="27" borderId="69" xfId="0" applyNumberFormat="1" applyFont="1" applyFill="1" applyBorder="1" applyAlignment="1">
      <alignment horizontal="center" vertical="center"/>
    </xf>
    <xf numFmtId="3" fontId="0" fillId="27" borderId="68" xfId="0" applyNumberFormat="1" applyFont="1" applyFill="1" applyBorder="1" applyAlignment="1">
      <alignment horizontal="center" vertical="center" wrapText="1"/>
    </xf>
    <xf numFmtId="3" fontId="0" fillId="27" borderId="70" xfId="0" applyNumberFormat="1" applyFont="1" applyFill="1" applyBorder="1" applyAlignment="1">
      <alignment horizontal="center" vertical="center" wrapText="1"/>
    </xf>
    <xf numFmtId="3" fontId="0" fillId="26" borderId="16" xfId="0" applyNumberFormat="1" applyFont="1" applyFill="1" applyBorder="1" applyAlignment="1">
      <alignment horizontal="center" vertical="center"/>
    </xf>
    <xf numFmtId="3" fontId="0" fillId="26" borderId="22" xfId="0" applyNumberFormat="1" applyFont="1" applyFill="1" applyBorder="1" applyAlignment="1">
      <alignment horizontal="center" vertical="center"/>
    </xf>
    <xf numFmtId="3" fontId="0" fillId="26" borderId="71" xfId="0" applyNumberFormat="1" applyFont="1" applyFill="1" applyBorder="1" applyAlignment="1">
      <alignment horizontal="center" vertical="center"/>
    </xf>
    <xf numFmtId="176" fontId="0" fillId="26" borderId="15" xfId="110" applyNumberFormat="1" applyFont="1" applyFill="1" applyBorder="1" applyAlignment="1">
      <alignment horizontal="center" vertical="center"/>
    </xf>
    <xf numFmtId="3" fontId="0" fillId="26" borderId="15" xfId="0" applyNumberFormat="1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3" fontId="0" fillId="26" borderId="37" xfId="0" applyNumberFormat="1" applyFont="1" applyFill="1" applyBorder="1" applyAlignment="1">
      <alignment horizontal="center" vertical="center"/>
    </xf>
    <xf numFmtId="9" fontId="0" fillId="26" borderId="38" xfId="110" applyFont="1" applyFill="1" applyBorder="1" applyAlignment="1">
      <alignment horizontal="center" vertical="center"/>
    </xf>
    <xf numFmtId="176" fontId="0" fillId="26" borderId="38" xfId="110" applyNumberFormat="1" applyFont="1" applyFill="1" applyBorder="1" applyAlignment="1">
      <alignment horizontal="center" vertical="center"/>
    </xf>
    <xf numFmtId="167" fontId="0" fillId="26" borderId="15" xfId="53" applyFont="1" applyFill="1" applyBorder="1" applyAlignment="1">
      <alignment horizontal="center" vertical="center"/>
    </xf>
    <xf numFmtId="3" fontId="0" fillId="27" borderId="46" xfId="0" applyNumberFormat="1" applyFont="1" applyFill="1" applyBorder="1" applyAlignment="1">
      <alignment horizontal="center" vertical="center"/>
    </xf>
    <xf numFmtId="3" fontId="0" fillId="27" borderId="72" xfId="0" applyNumberFormat="1" applyFont="1" applyFill="1" applyBorder="1" applyAlignment="1">
      <alignment horizontal="center" vertical="center"/>
    </xf>
    <xf numFmtId="3" fontId="0" fillId="27" borderId="15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3" fontId="0" fillId="30" borderId="21" xfId="0" applyNumberFormat="1" applyFont="1" applyFill="1" applyBorder="1" applyAlignment="1">
      <alignment horizontal="center" vertical="center"/>
    </xf>
    <xf numFmtId="3" fontId="0" fillId="27" borderId="21" xfId="0" applyNumberFormat="1" applyFont="1" applyFill="1" applyBorder="1" applyAlignment="1">
      <alignment horizontal="center" vertical="center"/>
    </xf>
    <xf numFmtId="3" fontId="0" fillId="26" borderId="24" xfId="0" applyNumberFormat="1" applyFont="1" applyFill="1" applyBorder="1" applyAlignment="1">
      <alignment horizontal="center" vertical="center"/>
    </xf>
    <xf numFmtId="3" fontId="0" fillId="27" borderId="37" xfId="0" applyNumberFormat="1" applyFont="1" applyFill="1" applyBorder="1" applyAlignment="1">
      <alignment horizontal="center" vertical="center"/>
    </xf>
    <xf numFmtId="3" fontId="110" fillId="27" borderId="30" xfId="0" applyNumberFormat="1" applyFont="1" applyFill="1" applyBorder="1" applyAlignment="1">
      <alignment horizontal="center" vertical="center"/>
    </xf>
    <xf numFmtId="3" fontId="0" fillId="26" borderId="38" xfId="0" applyNumberFormat="1" applyFont="1" applyFill="1" applyBorder="1" applyAlignment="1">
      <alignment horizontal="center" vertical="center"/>
    </xf>
    <xf numFmtId="3" fontId="110" fillId="27" borderId="15" xfId="0" applyNumberFormat="1" applyFont="1" applyFill="1" applyBorder="1" applyAlignment="1">
      <alignment horizontal="center" vertical="center"/>
    </xf>
    <xf numFmtId="3" fontId="110" fillId="27" borderId="21" xfId="0" applyNumberFormat="1" applyFont="1" applyFill="1" applyBorder="1" applyAlignment="1">
      <alignment horizontal="center" vertical="center"/>
    </xf>
    <xf numFmtId="3" fontId="110" fillId="27" borderId="37" xfId="0" applyNumberFormat="1" applyFont="1" applyFill="1" applyBorder="1" applyAlignment="1">
      <alignment horizontal="center" vertical="center"/>
    </xf>
    <xf numFmtId="9" fontId="0" fillId="27" borderId="61" xfId="0" applyNumberFormat="1" applyFont="1" applyFill="1" applyBorder="1" applyAlignment="1">
      <alignment horizontal="center" vertical="center" wrapText="1"/>
    </xf>
    <xf numFmtId="0" fontId="89" fillId="27" borderId="22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73" xfId="0" applyFont="1" applyFill="1" applyBorder="1" applyAlignment="1">
      <alignment horizontal="left"/>
    </xf>
    <xf numFmtId="0" fontId="4" fillId="27" borderId="46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/>
    </xf>
    <xf numFmtId="0" fontId="93" fillId="0" borderId="73" xfId="0" applyFont="1" applyFill="1" applyBorder="1" applyAlignment="1">
      <alignment horizontal="center"/>
    </xf>
    <xf numFmtId="0" fontId="93" fillId="0" borderId="60" xfId="0" applyFont="1" applyFill="1" applyBorder="1" applyAlignment="1">
      <alignment horizontal="center"/>
    </xf>
    <xf numFmtId="0" fontId="94" fillId="0" borderId="74" xfId="0" applyFont="1" applyFill="1" applyBorder="1" applyAlignment="1">
      <alignment horizontal="center"/>
    </xf>
    <xf numFmtId="0" fontId="94" fillId="0" borderId="79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4" fillId="29" borderId="80" xfId="0" applyFont="1" applyFill="1" applyBorder="1" applyAlignment="1">
      <alignment horizontal="center" vertical="center"/>
    </xf>
    <xf numFmtId="0" fontId="94" fillId="29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6" fillId="0" borderId="89" xfId="0" applyFont="1" applyBorder="1" applyAlignment="1">
      <alignment horizontal="center"/>
    </xf>
    <xf numFmtId="0" fontId="51" fillId="0" borderId="89" xfId="0" applyFont="1" applyBorder="1" applyAlignment="1">
      <alignment horizontal="center"/>
    </xf>
    <xf numFmtId="0" fontId="108" fillId="26" borderId="29" xfId="0" applyFont="1" applyFill="1" applyBorder="1" applyAlignment="1">
      <alignment horizontal="center" vertical="center" wrapText="1"/>
    </xf>
    <xf numFmtId="0" fontId="108" fillId="26" borderId="60" xfId="0" applyFont="1" applyFill="1" applyBorder="1" applyAlignment="1">
      <alignment horizontal="center" vertical="center" wrapText="1"/>
    </xf>
    <xf numFmtId="0" fontId="108" fillId="0" borderId="90" xfId="0" applyFont="1" applyBorder="1" applyAlignment="1">
      <alignment horizontal="center"/>
    </xf>
    <xf numFmtId="0" fontId="108" fillId="0" borderId="75" xfId="0" applyFont="1" applyBorder="1" applyAlignment="1">
      <alignment horizontal="center"/>
    </xf>
    <xf numFmtId="0" fontId="108" fillId="26" borderId="91" xfId="0" applyFont="1" applyFill="1" applyBorder="1" applyAlignment="1">
      <alignment horizontal="center" vertical="center" wrapText="1"/>
    </xf>
    <xf numFmtId="0" fontId="108" fillId="26" borderId="46" xfId="0" applyFont="1" applyFill="1" applyBorder="1" applyAlignment="1">
      <alignment horizontal="center" vertical="center" wrapText="1"/>
    </xf>
    <xf numFmtId="0" fontId="108" fillId="26" borderId="36" xfId="0" applyFont="1" applyFill="1" applyBorder="1" applyAlignment="1">
      <alignment horizontal="center" vertical="center" wrapText="1"/>
    </xf>
    <xf numFmtId="0" fontId="108" fillId="26" borderId="15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7" fillId="0" borderId="57" xfId="0" applyFont="1" applyBorder="1" applyAlignment="1">
      <alignment horizontal="center" vertical="center" wrapText="1"/>
    </xf>
    <xf numFmtId="0" fontId="107" fillId="0" borderId="46" xfId="0" applyFont="1" applyBorder="1" applyAlignment="1">
      <alignment horizontal="center" vertical="center" wrapText="1"/>
    </xf>
    <xf numFmtId="0" fontId="107" fillId="0" borderId="9" xfId="0" applyFont="1" applyBorder="1" applyAlignment="1">
      <alignment horizontal="center" vertical="center" wrapText="1"/>
    </xf>
    <xf numFmtId="0" fontId="102" fillId="27" borderId="81" xfId="0" applyFont="1" applyFill="1" applyBorder="1" applyAlignment="1">
      <alignment horizontal="center" vertical="center" wrapText="1"/>
    </xf>
    <xf numFmtId="0" fontId="102" fillId="27" borderId="26" xfId="0" applyFont="1" applyFill="1" applyBorder="1" applyAlignment="1">
      <alignment horizontal="center" vertical="center" wrapText="1"/>
    </xf>
    <xf numFmtId="0" fontId="102" fillId="27" borderId="9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32" borderId="92" xfId="104" applyFont="1" applyFill="1" applyBorder="1" applyAlignment="1">
      <alignment horizontal="center" vertical="center" wrapText="1"/>
      <protection/>
    </xf>
    <xf numFmtId="0" fontId="3" fillId="32" borderId="76" xfId="104" applyFont="1" applyFill="1" applyBorder="1" applyAlignment="1">
      <alignment horizontal="center" vertical="center" wrapText="1"/>
      <protection/>
    </xf>
    <xf numFmtId="0" fontId="3" fillId="32" borderId="93" xfId="104" applyFont="1" applyFill="1" applyBorder="1" applyAlignment="1">
      <alignment horizontal="center" vertical="center" wrapText="1"/>
      <protection/>
    </xf>
    <xf numFmtId="0" fontId="3" fillId="32" borderId="20" xfId="104" applyFont="1" applyFill="1" applyBorder="1" applyAlignment="1">
      <alignment horizontal="center" vertical="center" wrapText="1"/>
      <protection/>
    </xf>
    <xf numFmtId="0" fontId="3" fillId="32" borderId="3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32" borderId="42" xfId="104" applyFont="1" applyFill="1" applyBorder="1" applyAlignment="1">
      <alignment horizontal="center" vertical="center" wrapText="1"/>
      <protection/>
    </xf>
    <xf numFmtId="0" fontId="3" fillId="32" borderId="83" xfId="104" applyFont="1" applyFill="1" applyBorder="1" applyAlignment="1">
      <alignment horizontal="center" vertical="center" wrapText="1"/>
      <protection/>
    </xf>
    <xf numFmtId="0" fontId="3" fillId="32" borderId="62" xfId="104" applyFont="1" applyFill="1" applyBorder="1" applyAlignment="1">
      <alignment horizontal="center" vertical="center" wrapText="1"/>
      <protection/>
    </xf>
    <xf numFmtId="0" fontId="3" fillId="32" borderId="94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62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51" fillId="27" borderId="9" xfId="0" applyFont="1" applyFill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1" fillId="0" borderId="5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/>
    </xf>
    <xf numFmtId="0" fontId="51" fillId="27" borderId="16" xfId="0" applyFont="1" applyFill="1" applyBorder="1" applyAlignment="1">
      <alignment horizontal="center"/>
    </xf>
    <xf numFmtId="0" fontId="51" fillId="27" borderId="46" xfId="0" applyFont="1" applyFill="1" applyBorder="1" applyAlignment="1">
      <alignment horizontal="center"/>
    </xf>
    <xf numFmtId="0" fontId="91" fillId="0" borderId="51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142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rmal_Formati_permbledhese_Investimet 2007" xfId="106"/>
    <cellStyle name="Note" xfId="107"/>
    <cellStyle name="Output" xfId="108"/>
    <cellStyle name="Output Amounts" xfId="109"/>
    <cellStyle name="Percent" xfId="110"/>
    <cellStyle name="Percent [2]" xfId="111"/>
    <cellStyle name="percentage difference" xfId="112"/>
    <cellStyle name="percentage difference one decimal" xfId="113"/>
    <cellStyle name="percentage difference zero decimal" xfId="114"/>
    <cellStyle name="Pevný" xfId="115"/>
    <cellStyle name="Presentation" xfId="116"/>
    <cellStyle name="Proj" xfId="117"/>
    <cellStyle name="Publication" xfId="118"/>
    <cellStyle name="STYL1 - Style1" xfId="119"/>
    <cellStyle name="Style 1" xfId="120"/>
    <cellStyle name="Text" xfId="121"/>
    <cellStyle name="Title" xfId="122"/>
    <cellStyle name="Total" xfId="123"/>
    <cellStyle name="Warning Text" xfId="124"/>
    <cellStyle name="WebAnchor1" xfId="125"/>
    <cellStyle name="WebAnchor2" xfId="126"/>
    <cellStyle name="WebAnchor3" xfId="127"/>
    <cellStyle name="WebAnchor4" xfId="128"/>
    <cellStyle name="WebAnchor5" xfId="129"/>
    <cellStyle name="WebAnchor6" xfId="130"/>
    <cellStyle name="WebAnchor7" xfId="131"/>
    <cellStyle name="Webexclude" xfId="132"/>
    <cellStyle name="WebFN" xfId="133"/>
    <cellStyle name="WebFN1" xfId="134"/>
    <cellStyle name="WebFN2" xfId="135"/>
    <cellStyle name="WebFN3" xfId="136"/>
    <cellStyle name="WebFN4" xfId="137"/>
    <cellStyle name="WebHR" xfId="138"/>
    <cellStyle name="WebIndent1" xfId="139"/>
    <cellStyle name="WebIndent1wFN3" xfId="140"/>
    <cellStyle name="WebIndent2" xfId="141"/>
    <cellStyle name="WebNoBR" xfId="142"/>
    <cellStyle name="Záhlaví 1" xfId="143"/>
    <cellStyle name="Záhlaví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100</v>
      </c>
      <c r="D2" s="29"/>
      <c r="E2" s="29"/>
      <c r="F2" s="29"/>
      <c r="G2" s="29"/>
      <c r="H2" s="29"/>
      <c r="I2" s="29"/>
    </row>
    <row r="3" spans="1:10" ht="15.75">
      <c r="A3" s="1"/>
      <c r="B3" s="2"/>
      <c r="C3" s="2"/>
      <c r="D3" s="44"/>
      <c r="E3" s="44"/>
      <c r="F3" s="44"/>
      <c r="G3" s="44"/>
      <c r="H3" s="44"/>
      <c r="I3" s="44"/>
      <c r="J3" s="2"/>
    </row>
    <row r="4" spans="1:10" ht="13.5" thickBot="1">
      <c r="A4" s="2"/>
      <c r="B4" s="2"/>
      <c r="C4" s="2"/>
      <c r="D4" s="44"/>
      <c r="E4" s="44"/>
      <c r="F4" s="44"/>
      <c r="H4" s="44"/>
      <c r="I4" s="10" t="s">
        <v>70</v>
      </c>
      <c r="J4" s="2"/>
    </row>
    <row r="5" spans="1:10" ht="12.75">
      <c r="A5" s="11"/>
      <c r="B5" s="12"/>
      <c r="C5" s="12"/>
      <c r="D5" s="39"/>
      <c r="E5" s="39"/>
      <c r="F5" s="39"/>
      <c r="G5" s="39"/>
      <c r="H5" s="39"/>
      <c r="I5" s="78"/>
      <c r="J5" s="2"/>
    </row>
    <row r="6" spans="1:10" ht="12.75">
      <c r="A6" s="4" t="s">
        <v>28</v>
      </c>
      <c r="B6" s="336"/>
      <c r="C6" s="337"/>
      <c r="D6" s="337"/>
      <c r="E6" s="337"/>
      <c r="F6" s="338"/>
      <c r="G6" s="9" t="s">
        <v>29</v>
      </c>
      <c r="H6" s="343"/>
      <c r="I6" s="344"/>
      <c r="J6" s="2"/>
    </row>
    <row r="7" spans="1:10" ht="12.75">
      <c r="A7" s="13"/>
      <c r="B7" s="14"/>
      <c r="C7" s="14"/>
      <c r="D7" s="17"/>
      <c r="E7" s="17"/>
      <c r="F7" s="17"/>
      <c r="G7" s="17"/>
      <c r="H7" s="18"/>
      <c r="I7" s="43"/>
      <c r="J7" s="2"/>
    </row>
    <row r="8" spans="1:10" ht="12.75">
      <c r="A8" s="345" t="s">
        <v>30</v>
      </c>
      <c r="B8" s="346"/>
      <c r="C8" s="361" t="s">
        <v>53</v>
      </c>
      <c r="D8" s="362"/>
      <c r="E8" s="362"/>
      <c r="F8" s="362"/>
      <c r="G8" s="362"/>
      <c r="H8" s="362"/>
      <c r="I8" s="363"/>
      <c r="J8" s="2"/>
    </row>
    <row r="9" spans="1:10" ht="12.75">
      <c r="A9" s="347"/>
      <c r="B9" s="348"/>
      <c r="C9" s="21" t="s">
        <v>3</v>
      </c>
      <c r="D9" s="21" t="s">
        <v>4</v>
      </c>
      <c r="E9" s="21" t="s">
        <v>5</v>
      </c>
      <c r="F9" s="21" t="s">
        <v>6</v>
      </c>
      <c r="G9" s="21" t="s">
        <v>50</v>
      </c>
      <c r="H9" s="21" t="s">
        <v>96</v>
      </c>
      <c r="I9" s="22" t="s">
        <v>97</v>
      </c>
      <c r="J9" s="2"/>
    </row>
    <row r="10" spans="1:10" ht="18.75" customHeight="1">
      <c r="A10" s="349"/>
      <c r="B10" s="350"/>
      <c r="C10" s="15" t="s">
        <v>7</v>
      </c>
      <c r="D10" s="15" t="s">
        <v>31</v>
      </c>
      <c r="E10" s="15" t="s">
        <v>68</v>
      </c>
      <c r="F10" s="15" t="s">
        <v>68</v>
      </c>
      <c r="G10" s="15" t="s">
        <v>68</v>
      </c>
      <c r="H10" s="15" t="s">
        <v>7</v>
      </c>
      <c r="I10" s="341" t="s">
        <v>8</v>
      </c>
      <c r="J10" s="2"/>
    </row>
    <row r="11" spans="1:10" ht="33.75">
      <c r="A11" s="19" t="s">
        <v>2</v>
      </c>
      <c r="B11" s="20" t="s">
        <v>71</v>
      </c>
      <c r="C11" s="16" t="s">
        <v>103</v>
      </c>
      <c r="D11" s="16" t="s">
        <v>98</v>
      </c>
      <c r="E11" s="16" t="s">
        <v>69</v>
      </c>
      <c r="F11" s="16" t="s">
        <v>77</v>
      </c>
      <c r="G11" s="16" t="s">
        <v>95</v>
      </c>
      <c r="H11" s="16" t="s">
        <v>94</v>
      </c>
      <c r="I11" s="342"/>
      <c r="J11" s="2"/>
    </row>
    <row r="12" spans="1:10" ht="12.75">
      <c r="A12" s="76" t="s">
        <v>32</v>
      </c>
      <c r="B12" s="77" t="s">
        <v>33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80">
        <f>H12-G12</f>
        <v>0</v>
      </c>
      <c r="J12" s="2"/>
    </row>
    <row r="13" spans="1:10" ht="12.75">
      <c r="A13" s="76" t="s">
        <v>34</v>
      </c>
      <c r="B13" s="77" t="s">
        <v>35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80">
        <f>H13-G13</f>
        <v>0</v>
      </c>
      <c r="J13" s="2"/>
    </row>
    <row r="14" spans="1:10" ht="12.75">
      <c r="A14" s="76" t="s">
        <v>36</v>
      </c>
      <c r="B14" s="77" t="s">
        <v>37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80">
        <f>H14-G14</f>
        <v>0</v>
      </c>
      <c r="J14" s="2"/>
    </row>
    <row r="15" spans="1:10" ht="12.75">
      <c r="A15" s="76" t="s">
        <v>38</v>
      </c>
      <c r="B15" s="77" t="s">
        <v>39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80">
        <f>H15-G15</f>
        <v>0</v>
      </c>
      <c r="J15" s="2"/>
    </row>
    <row r="16" spans="1:10" ht="12.75">
      <c r="A16" s="76" t="s">
        <v>40</v>
      </c>
      <c r="B16" s="77" t="s">
        <v>41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80">
        <f>H16-G16</f>
        <v>0</v>
      </c>
      <c r="J16" s="2"/>
    </row>
    <row r="17" spans="1:10" ht="13.5" thickBot="1">
      <c r="A17" s="76" t="s">
        <v>72</v>
      </c>
      <c r="B17" s="77" t="s">
        <v>73</v>
      </c>
      <c r="C17" s="79"/>
      <c r="D17" s="79"/>
      <c r="E17" s="79"/>
      <c r="F17" s="79"/>
      <c r="G17" s="79"/>
      <c r="H17" s="79"/>
      <c r="I17" s="80"/>
      <c r="J17" s="2"/>
    </row>
    <row r="18" spans="1:10" ht="14.25" customHeight="1" thickBot="1">
      <c r="A18" s="339" t="s">
        <v>42</v>
      </c>
      <c r="B18" s="340"/>
      <c r="C18" s="81">
        <f aca="true" t="shared" si="0" ref="C18:I18">SUM(C12:C17)</f>
        <v>0</v>
      </c>
      <c r="D18" s="81">
        <f t="shared" si="0"/>
        <v>0</v>
      </c>
      <c r="E18" s="81">
        <f t="shared" si="0"/>
        <v>0</v>
      </c>
      <c r="F18" s="81">
        <f t="shared" si="0"/>
        <v>0</v>
      </c>
      <c r="G18" s="81">
        <f t="shared" si="0"/>
        <v>0</v>
      </c>
      <c r="H18" s="81">
        <f t="shared" si="0"/>
        <v>0</v>
      </c>
      <c r="I18" s="82">
        <f t="shared" si="0"/>
        <v>0</v>
      </c>
      <c r="J18" s="2"/>
    </row>
    <row r="19" spans="1:10" ht="15" customHeight="1" thickBot="1">
      <c r="A19" s="351" t="s">
        <v>54</v>
      </c>
      <c r="B19" s="352"/>
      <c r="C19" s="87"/>
      <c r="D19" s="87"/>
      <c r="E19" s="87"/>
      <c r="F19" s="87"/>
      <c r="G19" s="87"/>
      <c r="H19" s="83"/>
      <c r="I19" s="84"/>
      <c r="J19" s="2"/>
    </row>
    <row r="20" spans="1:10" s="71" customFormat="1" ht="13.5" thickBot="1">
      <c r="A20" s="364" t="s">
        <v>76</v>
      </c>
      <c r="B20" s="365"/>
      <c r="C20" s="85">
        <f aca="true" t="shared" si="1" ref="C20:H20">C18+C19</f>
        <v>0</v>
      </c>
      <c r="D20" s="85">
        <f t="shared" si="1"/>
        <v>0</v>
      </c>
      <c r="E20" s="85">
        <f t="shared" si="1"/>
        <v>0</v>
      </c>
      <c r="F20" s="85">
        <f t="shared" si="1"/>
        <v>0</v>
      </c>
      <c r="G20" s="85">
        <f t="shared" si="1"/>
        <v>0</v>
      </c>
      <c r="H20" s="85">
        <f t="shared" si="1"/>
        <v>0</v>
      </c>
      <c r="I20" s="86"/>
      <c r="J20" s="70"/>
    </row>
    <row r="21" spans="1:10" ht="12.75">
      <c r="A21" s="2"/>
      <c r="B21" s="2"/>
      <c r="C21" s="2"/>
      <c r="D21" s="44"/>
      <c r="E21" s="44"/>
      <c r="F21" s="44"/>
      <c r="G21" s="44"/>
      <c r="H21" s="44"/>
      <c r="I21" s="44"/>
      <c r="J21" s="2"/>
    </row>
    <row r="22" spans="1:10" ht="12.75">
      <c r="A22" s="2"/>
      <c r="B22" s="2"/>
      <c r="C22" s="2"/>
      <c r="D22" s="44"/>
      <c r="E22" s="44"/>
      <c r="F22" s="44"/>
      <c r="G22" s="44"/>
      <c r="H22" s="44"/>
      <c r="I22" s="44"/>
      <c r="J22" s="2"/>
    </row>
    <row r="23" spans="1:10" ht="12.75">
      <c r="A23" s="2"/>
      <c r="B23" s="2"/>
      <c r="C23" s="2"/>
      <c r="D23" s="44"/>
      <c r="E23" s="44"/>
      <c r="F23" s="44"/>
      <c r="G23" s="44"/>
      <c r="H23" s="44"/>
      <c r="I23" s="44"/>
      <c r="J23" s="2"/>
    </row>
    <row r="24" spans="1:10" ht="12.75" customHeight="1">
      <c r="A24" s="163"/>
      <c r="B24" s="355" t="s">
        <v>25</v>
      </c>
      <c r="C24" s="356"/>
      <c r="D24" s="36" t="s">
        <v>9</v>
      </c>
      <c r="E24" s="353"/>
      <c r="F24" s="354"/>
      <c r="G24" s="44"/>
      <c r="H24" s="44"/>
      <c r="I24" s="44"/>
      <c r="J24" s="2"/>
    </row>
    <row r="25" spans="1:10" ht="12.75">
      <c r="A25" s="163"/>
      <c r="B25" s="357"/>
      <c r="C25" s="358"/>
      <c r="D25" s="36" t="s">
        <v>26</v>
      </c>
      <c r="E25" s="353"/>
      <c r="F25" s="354"/>
      <c r="G25" s="44"/>
      <c r="H25" s="44"/>
      <c r="I25" s="44"/>
      <c r="J25" s="2"/>
    </row>
    <row r="26" spans="1:10" ht="17.25" customHeight="1">
      <c r="A26" s="163"/>
      <c r="B26" s="359"/>
      <c r="C26" s="360"/>
      <c r="D26" s="36" t="s">
        <v>27</v>
      </c>
      <c r="E26" s="353"/>
      <c r="F26" s="354"/>
      <c r="G26" s="44"/>
      <c r="H26" s="44"/>
      <c r="I26" s="44"/>
      <c r="J26" s="2"/>
    </row>
    <row r="27" spans="1:10" ht="12.75">
      <c r="A27" s="2"/>
      <c r="B27" s="2"/>
      <c r="C27" s="2"/>
      <c r="D27" s="44"/>
      <c r="E27" s="44"/>
      <c r="F27" s="44"/>
      <c r="G27" s="44"/>
      <c r="H27" s="44"/>
      <c r="I27" s="44"/>
      <c r="J27" s="2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34"/>
  <sheetViews>
    <sheetView zoomScalePageLayoutView="0" workbookViewId="0" topLeftCell="A1">
      <selection activeCell="A2" sqref="A2:I34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6" customWidth="1"/>
    <col min="16" max="16" width="14.7109375" style="0" customWidth="1"/>
  </cols>
  <sheetData>
    <row r="2" spans="1:9" s="24" customFormat="1" ht="15.75">
      <c r="A2" s="295" t="s">
        <v>104</v>
      </c>
      <c r="B2" s="296"/>
      <c r="C2" s="296"/>
      <c r="D2" s="297"/>
      <c r="E2" s="29"/>
      <c r="F2" s="29"/>
      <c r="G2" s="29"/>
      <c r="H2" s="29"/>
      <c r="I2" s="48"/>
    </row>
    <row r="3" spans="1:10" ht="13.5" thickBot="1">
      <c r="A3" s="18"/>
      <c r="B3" s="167"/>
      <c r="C3" s="167"/>
      <c r="D3" s="18"/>
      <c r="E3" s="26"/>
      <c r="F3" s="34"/>
      <c r="G3" s="35"/>
      <c r="H3" s="30"/>
      <c r="I3" s="298" t="s">
        <v>70</v>
      </c>
      <c r="J3" s="2"/>
    </row>
    <row r="4" spans="1:10" s="42" customFormat="1" ht="12.75">
      <c r="A4" s="37"/>
      <c r="B4" s="12"/>
      <c r="C4" s="12"/>
      <c r="D4" s="38"/>
      <c r="E4" s="38"/>
      <c r="F4" s="39"/>
      <c r="G4" s="39"/>
      <c r="H4" s="40"/>
      <c r="I4" s="50"/>
      <c r="J4" s="41"/>
    </row>
    <row r="5" spans="1:10" ht="12.75">
      <c r="A5" s="27" t="s">
        <v>28</v>
      </c>
      <c r="B5" s="88">
        <v>14</v>
      </c>
      <c r="C5" s="167"/>
      <c r="D5" s="167"/>
      <c r="E5" s="167"/>
      <c r="F5" s="167"/>
      <c r="G5" s="168"/>
      <c r="H5" s="9" t="s">
        <v>29</v>
      </c>
      <c r="I5" s="65" t="s">
        <v>116</v>
      </c>
      <c r="J5" s="2"/>
    </row>
    <row r="6" spans="1:10" ht="12.75">
      <c r="A6" s="27" t="s">
        <v>1</v>
      </c>
      <c r="B6" s="88" t="s">
        <v>114</v>
      </c>
      <c r="C6" s="169"/>
      <c r="D6" s="169"/>
      <c r="E6" s="169"/>
      <c r="F6" s="169"/>
      <c r="G6" s="170"/>
      <c r="H6" s="9" t="s">
        <v>74</v>
      </c>
      <c r="I6" s="65" t="s">
        <v>115</v>
      </c>
      <c r="J6" s="2"/>
    </row>
    <row r="7" spans="1:10" s="59" customFormat="1" ht="12.75">
      <c r="A7" s="346" t="s">
        <v>105</v>
      </c>
      <c r="B7" s="375" t="s">
        <v>71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50</v>
      </c>
      <c r="H7" s="21" t="s">
        <v>96</v>
      </c>
      <c r="I7" s="51" t="s">
        <v>97</v>
      </c>
      <c r="J7" s="58"/>
    </row>
    <row r="8" spans="1:10" s="61" customFormat="1" ht="12.75">
      <c r="A8" s="348"/>
      <c r="B8" s="376"/>
      <c r="C8" s="15" t="s">
        <v>7</v>
      </c>
      <c r="D8" s="15" t="s">
        <v>31</v>
      </c>
      <c r="E8" s="15" t="s">
        <v>68</v>
      </c>
      <c r="F8" s="15" t="s">
        <v>68</v>
      </c>
      <c r="G8" s="15" t="s">
        <v>68</v>
      </c>
      <c r="H8" s="15" t="s">
        <v>7</v>
      </c>
      <c r="I8" s="369" t="s">
        <v>8</v>
      </c>
      <c r="J8" s="60"/>
    </row>
    <row r="9" spans="1:10" s="61" customFormat="1" ht="33.75">
      <c r="A9" s="350"/>
      <c r="B9" s="377"/>
      <c r="C9" s="16" t="s">
        <v>204</v>
      </c>
      <c r="D9" s="16" t="s">
        <v>205</v>
      </c>
      <c r="E9" s="16" t="s">
        <v>206</v>
      </c>
      <c r="F9" s="16" t="s">
        <v>207</v>
      </c>
      <c r="G9" s="16" t="s">
        <v>95</v>
      </c>
      <c r="H9" s="16" t="s">
        <v>94</v>
      </c>
      <c r="I9" s="370"/>
      <c r="J9" s="60"/>
    </row>
    <row r="10" spans="1:16" ht="12.75">
      <c r="A10" s="28">
        <v>600</v>
      </c>
      <c r="B10" s="5" t="s">
        <v>10</v>
      </c>
      <c r="C10" s="178">
        <v>2689142</v>
      </c>
      <c r="D10" s="178">
        <v>2771037</v>
      </c>
      <c r="E10" s="178">
        <v>2742785</v>
      </c>
      <c r="F10" s="178">
        <v>2742785</v>
      </c>
      <c r="G10" s="178">
        <v>1108851</v>
      </c>
      <c r="H10" s="178">
        <v>939618</v>
      </c>
      <c r="I10" s="47">
        <f>H10-G10</f>
        <v>-169233</v>
      </c>
      <c r="J10" s="2"/>
      <c r="N10" s="288">
        <f>G10+G11</f>
        <v>1249304</v>
      </c>
      <c r="P10" s="288">
        <f>N10-1249304</f>
        <v>0</v>
      </c>
    </row>
    <row r="11" spans="1:10" ht="12.75">
      <c r="A11" s="28">
        <v>601</v>
      </c>
      <c r="B11" s="5" t="s">
        <v>11</v>
      </c>
      <c r="C11" s="178">
        <v>450378</v>
      </c>
      <c r="D11" s="178">
        <v>462763</v>
      </c>
      <c r="E11" s="178">
        <v>561815</v>
      </c>
      <c r="F11" s="178">
        <v>561815</v>
      </c>
      <c r="G11" s="178">
        <v>140453</v>
      </c>
      <c r="H11" s="62">
        <v>150954</v>
      </c>
      <c r="I11" s="47">
        <f aca="true" t="shared" si="0" ref="I11:I16">H11-G11</f>
        <v>10501</v>
      </c>
      <c r="J11" s="2"/>
    </row>
    <row r="12" spans="1:10" ht="12.75">
      <c r="A12" s="28">
        <v>602</v>
      </c>
      <c r="B12" s="5" t="s">
        <v>12</v>
      </c>
      <c r="C12" s="178">
        <v>1083125</v>
      </c>
      <c r="D12" s="178">
        <v>1081500</v>
      </c>
      <c r="E12" s="178">
        <v>1300150</v>
      </c>
      <c r="F12" s="178">
        <v>1300150</v>
      </c>
      <c r="G12" s="62">
        <v>500138</v>
      </c>
      <c r="H12" s="62">
        <v>319828</v>
      </c>
      <c r="I12" s="47">
        <f t="shared" si="0"/>
        <v>-180310</v>
      </c>
      <c r="J12" s="2"/>
    </row>
    <row r="13" spans="1:10" ht="12.75">
      <c r="A13" s="28">
        <v>603</v>
      </c>
      <c r="B13" s="5" t="s">
        <v>13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47">
        <f t="shared" si="0"/>
        <v>0</v>
      </c>
      <c r="J13" s="2"/>
    </row>
    <row r="14" spans="1:10" ht="12.75">
      <c r="A14" s="28">
        <v>604</v>
      </c>
      <c r="B14" s="5" t="s">
        <v>14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47">
        <f t="shared" si="0"/>
        <v>0</v>
      </c>
      <c r="J14" s="2"/>
    </row>
    <row r="15" spans="1:10" ht="12.75">
      <c r="A15" s="28">
        <v>605</v>
      </c>
      <c r="B15" s="5" t="s">
        <v>15</v>
      </c>
      <c r="C15" s="62">
        <v>350</v>
      </c>
      <c r="D15" s="178">
        <v>0</v>
      </c>
      <c r="E15" s="178">
        <v>350</v>
      </c>
      <c r="F15" s="178">
        <v>350</v>
      </c>
      <c r="G15" s="178">
        <v>88</v>
      </c>
      <c r="H15" s="62">
        <v>0</v>
      </c>
      <c r="I15" s="47">
        <f t="shared" si="0"/>
        <v>-88</v>
      </c>
      <c r="J15" s="2"/>
    </row>
    <row r="16" spans="1:10" ht="12.75">
      <c r="A16" s="28">
        <v>606</v>
      </c>
      <c r="B16" s="5" t="s">
        <v>16</v>
      </c>
      <c r="C16" s="178">
        <v>3526</v>
      </c>
      <c r="D16" s="62">
        <v>0</v>
      </c>
      <c r="E16" s="62">
        <v>0</v>
      </c>
      <c r="F16" s="178">
        <v>967</v>
      </c>
      <c r="G16" s="178">
        <v>967</v>
      </c>
      <c r="H16" s="62">
        <v>593</v>
      </c>
      <c r="I16" s="47">
        <f t="shared" si="0"/>
        <v>-374</v>
      </c>
      <c r="J16" s="2"/>
    </row>
    <row r="17" spans="1:10" s="71" customFormat="1" ht="12.75">
      <c r="A17" s="66" t="s">
        <v>17</v>
      </c>
      <c r="B17" s="73" t="s">
        <v>18</v>
      </c>
      <c r="C17" s="179">
        <f>SUM(C10:C16)</f>
        <v>4226521</v>
      </c>
      <c r="D17" s="179">
        <f aca="true" t="shared" si="1" ref="D17:I17">SUM(D10:D16)</f>
        <v>4315300</v>
      </c>
      <c r="E17" s="179">
        <f t="shared" si="1"/>
        <v>4605100</v>
      </c>
      <c r="F17" s="179">
        <f t="shared" si="1"/>
        <v>4606067</v>
      </c>
      <c r="G17" s="74">
        <f t="shared" si="1"/>
        <v>1750497</v>
      </c>
      <c r="H17" s="74">
        <f t="shared" si="1"/>
        <v>1410993</v>
      </c>
      <c r="I17" s="75">
        <f t="shared" si="1"/>
        <v>-339504</v>
      </c>
      <c r="J17" s="70"/>
    </row>
    <row r="18" spans="1:10" ht="12.75">
      <c r="A18" s="28">
        <v>230</v>
      </c>
      <c r="B18" s="5" t="s">
        <v>19</v>
      </c>
      <c r="C18" s="62"/>
      <c r="D18" s="62">
        <v>1000</v>
      </c>
      <c r="E18" s="178">
        <v>1000</v>
      </c>
      <c r="F18" s="178">
        <v>1000</v>
      </c>
      <c r="G18" s="178">
        <v>335</v>
      </c>
      <c r="H18" s="62">
        <v>0</v>
      </c>
      <c r="I18" s="47">
        <f>H18-G18</f>
        <v>-335</v>
      </c>
      <c r="J18" s="2"/>
    </row>
    <row r="19" spans="1:10" ht="12.75">
      <c r="A19" s="28">
        <v>231</v>
      </c>
      <c r="B19" s="5" t="s">
        <v>20</v>
      </c>
      <c r="C19" s="178">
        <v>4634</v>
      </c>
      <c r="D19" s="178">
        <v>341700</v>
      </c>
      <c r="E19" s="178">
        <v>401700</v>
      </c>
      <c r="F19" s="178">
        <v>401700</v>
      </c>
      <c r="G19" s="178">
        <v>144637</v>
      </c>
      <c r="H19" s="62">
        <v>3675</v>
      </c>
      <c r="I19" s="47">
        <f>H19-G19</f>
        <v>-140962</v>
      </c>
      <c r="J19" s="2"/>
    </row>
    <row r="20" spans="1:10" ht="12.75">
      <c r="A20" s="28">
        <v>232</v>
      </c>
      <c r="B20" s="5" t="s">
        <v>21</v>
      </c>
      <c r="C20" s="62"/>
      <c r="D20" s="62"/>
      <c r="E20" s="62"/>
      <c r="F20" s="62"/>
      <c r="G20" s="62"/>
      <c r="H20" s="62"/>
      <c r="I20" s="47">
        <f>H20-G20</f>
        <v>0</v>
      </c>
      <c r="J20" s="2"/>
    </row>
    <row r="21" spans="1:10" ht="12.75">
      <c r="A21" s="45" t="s">
        <v>22</v>
      </c>
      <c r="B21" s="57" t="s">
        <v>51</v>
      </c>
      <c r="C21" s="180">
        <f>SUM(C18:C20)</f>
        <v>4634</v>
      </c>
      <c r="D21" s="180">
        <f aca="true" t="shared" si="2" ref="D21:I21">SUM(D18:D20)</f>
        <v>342700</v>
      </c>
      <c r="E21" s="180">
        <f t="shared" si="2"/>
        <v>402700</v>
      </c>
      <c r="F21" s="180">
        <f t="shared" si="2"/>
        <v>402700</v>
      </c>
      <c r="G21" s="46">
        <f t="shared" si="2"/>
        <v>144972</v>
      </c>
      <c r="H21" s="46">
        <f t="shared" si="2"/>
        <v>3675</v>
      </c>
      <c r="I21" s="52">
        <f t="shared" si="2"/>
        <v>-141297</v>
      </c>
      <c r="J21" s="2"/>
    </row>
    <row r="22" spans="1:10" ht="12.75">
      <c r="A22" s="28">
        <v>230</v>
      </c>
      <c r="B22" s="5" t="s">
        <v>19</v>
      </c>
      <c r="C22" s="63"/>
      <c r="D22" s="63">
        <v>300000</v>
      </c>
      <c r="E22" s="181">
        <v>0</v>
      </c>
      <c r="F22" s="181">
        <v>0</v>
      </c>
      <c r="G22" s="181"/>
      <c r="H22" s="63"/>
      <c r="I22" s="47">
        <f>H22-G22</f>
        <v>0</v>
      </c>
      <c r="J22" s="2"/>
    </row>
    <row r="23" spans="1:10" ht="12.75">
      <c r="A23" s="28">
        <v>231</v>
      </c>
      <c r="B23" s="5" t="s">
        <v>20</v>
      </c>
      <c r="C23" s="63"/>
      <c r="D23" s="63"/>
      <c r="E23" s="63">
        <v>0</v>
      </c>
      <c r="F23" s="63">
        <v>0</v>
      </c>
      <c r="G23" s="63"/>
      <c r="H23" s="63"/>
      <c r="I23" s="47">
        <f>H23-G23</f>
        <v>0</v>
      </c>
      <c r="J23" s="2"/>
    </row>
    <row r="24" spans="1:10" ht="12.75">
      <c r="A24" s="28">
        <v>232</v>
      </c>
      <c r="B24" s="5" t="s">
        <v>21</v>
      </c>
      <c r="C24" s="63"/>
      <c r="D24" s="63"/>
      <c r="E24" s="63">
        <v>0</v>
      </c>
      <c r="F24" s="63">
        <v>0</v>
      </c>
      <c r="G24" s="63"/>
      <c r="H24" s="63"/>
      <c r="I24" s="47">
        <f>H24-G24</f>
        <v>0</v>
      </c>
      <c r="J24" s="2"/>
    </row>
    <row r="25" spans="1:10" ht="12.75">
      <c r="A25" s="45" t="s">
        <v>22</v>
      </c>
      <c r="B25" s="57" t="s">
        <v>52</v>
      </c>
      <c r="C25" s="46">
        <f>SUM(C22:C24)</f>
        <v>0</v>
      </c>
      <c r="D25" s="46">
        <f aca="true" t="shared" si="3" ref="D25:I25">SUM(D22:D24)</f>
        <v>300000</v>
      </c>
      <c r="E25" s="180">
        <f t="shared" si="3"/>
        <v>0</v>
      </c>
      <c r="F25" s="180">
        <f t="shared" si="3"/>
        <v>0</v>
      </c>
      <c r="G25" s="46">
        <f t="shared" si="3"/>
        <v>0</v>
      </c>
      <c r="H25" s="46">
        <f t="shared" si="3"/>
        <v>0</v>
      </c>
      <c r="I25" s="52">
        <f t="shared" si="3"/>
        <v>0</v>
      </c>
      <c r="J25" s="2"/>
    </row>
    <row r="26" spans="1:10" s="71" customFormat="1" ht="12.75">
      <c r="A26" s="66" t="s">
        <v>23</v>
      </c>
      <c r="B26" s="67" t="s">
        <v>75</v>
      </c>
      <c r="C26" s="182">
        <f aca="true" t="shared" si="4" ref="C26:I26">C21+C25</f>
        <v>4634</v>
      </c>
      <c r="D26" s="182">
        <f t="shared" si="4"/>
        <v>642700</v>
      </c>
      <c r="E26" s="182">
        <f t="shared" si="4"/>
        <v>402700</v>
      </c>
      <c r="F26" s="182">
        <f t="shared" si="4"/>
        <v>402700</v>
      </c>
      <c r="G26" s="68">
        <f t="shared" si="4"/>
        <v>144972</v>
      </c>
      <c r="H26" s="68">
        <f t="shared" si="4"/>
        <v>3675</v>
      </c>
      <c r="I26" s="69">
        <f t="shared" si="4"/>
        <v>-141297</v>
      </c>
      <c r="J26" s="70"/>
    </row>
    <row r="27" spans="1:9" ht="12.75">
      <c r="A27" s="371" t="s">
        <v>55</v>
      </c>
      <c r="B27" s="372"/>
      <c r="C27" s="31"/>
      <c r="D27" s="31"/>
      <c r="E27" s="31"/>
      <c r="F27" s="186"/>
      <c r="G27" s="31"/>
      <c r="H27" s="64">
        <v>0</v>
      </c>
      <c r="I27" s="53"/>
    </row>
    <row r="28" spans="1:9" s="71" customFormat="1" ht="18.75" customHeight="1" thickBot="1">
      <c r="A28" s="373" t="s">
        <v>56</v>
      </c>
      <c r="B28" s="374"/>
      <c r="C28" s="183">
        <f aca="true" t="shared" si="5" ref="C28:I28">C17+C26+C27</f>
        <v>4231155</v>
      </c>
      <c r="D28" s="183">
        <f t="shared" si="5"/>
        <v>4958000</v>
      </c>
      <c r="E28" s="183">
        <f t="shared" si="5"/>
        <v>5007800</v>
      </c>
      <c r="F28" s="183">
        <f t="shared" si="5"/>
        <v>5008767</v>
      </c>
      <c r="G28" s="72">
        <f t="shared" si="5"/>
        <v>1895469</v>
      </c>
      <c r="H28" s="72">
        <f t="shared" si="5"/>
        <v>1414668</v>
      </c>
      <c r="I28" s="164">
        <f t="shared" si="5"/>
        <v>-480801</v>
      </c>
    </row>
    <row r="29" spans="1:9" ht="19.5" customHeight="1">
      <c r="A29" s="7"/>
      <c r="B29" s="3"/>
      <c r="C29" s="3"/>
      <c r="D29" s="32"/>
      <c r="E29" s="32"/>
      <c r="F29" s="32"/>
      <c r="G29" s="32"/>
      <c r="H29" s="32"/>
      <c r="I29" s="54"/>
    </row>
    <row r="30" spans="1:9" ht="11.25" customHeight="1">
      <c r="A30" s="7"/>
      <c r="B30" s="3"/>
      <c r="C30" s="3"/>
      <c r="D30" s="32"/>
      <c r="E30" s="32"/>
      <c r="F30" s="32"/>
      <c r="G30" s="32"/>
      <c r="H30" s="32"/>
      <c r="I30" s="54"/>
    </row>
    <row r="32" spans="1:9" ht="17.25" customHeight="1">
      <c r="A32" s="366" t="s">
        <v>24</v>
      </c>
      <c r="B32" s="162" t="s">
        <v>118</v>
      </c>
      <c r="C32" s="355" t="s">
        <v>25</v>
      </c>
      <c r="D32" s="356"/>
      <c r="E32" s="36" t="s">
        <v>9</v>
      </c>
      <c r="F32" s="353" t="s">
        <v>117</v>
      </c>
      <c r="G32" s="354"/>
      <c r="H32" s="33"/>
      <c r="I32" s="55"/>
    </row>
    <row r="33" spans="1:9" ht="19.5" customHeight="1">
      <c r="A33" s="367"/>
      <c r="B33" s="162" t="s">
        <v>26</v>
      </c>
      <c r="C33" s="357"/>
      <c r="D33" s="358"/>
      <c r="E33" s="36" t="s">
        <v>26</v>
      </c>
      <c r="F33" s="353"/>
      <c r="G33" s="354"/>
      <c r="H33" s="33"/>
      <c r="I33" s="55"/>
    </row>
    <row r="34" spans="1:9" ht="21.75" customHeight="1">
      <c r="A34" s="368"/>
      <c r="B34" s="162" t="s">
        <v>273</v>
      </c>
      <c r="C34" s="359"/>
      <c r="D34" s="360"/>
      <c r="E34" s="36" t="s">
        <v>27</v>
      </c>
      <c r="F34" s="353"/>
      <c r="G34" s="354"/>
      <c r="H34" s="33"/>
      <c r="I34" s="55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37"/>
  <sheetViews>
    <sheetView zoomScale="80" zoomScaleNormal="80" zoomScalePageLayoutView="0" workbookViewId="0" topLeftCell="B18">
      <selection activeCell="B2" sqref="A2:S37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6.5742187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1" width="7.7109375" style="0" customWidth="1"/>
  </cols>
  <sheetData>
    <row r="2" spans="1:14" s="301" customFormat="1" ht="15.75">
      <c r="A2" s="300" t="s">
        <v>99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94" customFormat="1" ht="15.7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100" t="s">
        <v>28</v>
      </c>
      <c r="B4" s="161">
        <v>14</v>
      </c>
      <c r="C4" s="99" t="s">
        <v>29</v>
      </c>
      <c r="D4" s="89">
        <v>1014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90"/>
      <c r="B5" s="91"/>
      <c r="C5" s="91"/>
      <c r="D5" s="91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0" t="s">
        <v>1</v>
      </c>
      <c r="B6" s="88" t="s">
        <v>114</v>
      </c>
      <c r="C6" s="99" t="s">
        <v>74</v>
      </c>
      <c r="D6" s="89" t="s">
        <v>120</v>
      </c>
      <c r="E6" s="96"/>
      <c r="F6" s="95"/>
      <c r="G6" s="95"/>
      <c r="H6" s="95"/>
      <c r="I6" s="95"/>
      <c r="J6" s="95"/>
      <c r="K6" s="8"/>
      <c r="L6" s="8"/>
      <c r="M6" s="8"/>
      <c r="N6" s="8"/>
    </row>
    <row r="7" spans="1:9" ht="15.75" thickBot="1">
      <c r="A7" s="401"/>
      <c r="B7" s="402"/>
      <c r="F7" s="265"/>
      <c r="G7" s="223"/>
      <c r="H7" s="224"/>
      <c r="I7" s="224"/>
    </row>
    <row r="8" spans="1:19" s="177" customFormat="1" ht="16.5" thickBot="1">
      <c r="A8" s="175"/>
      <c r="B8" s="176" t="s">
        <v>70</v>
      </c>
      <c r="C8" s="176"/>
      <c r="D8" s="176"/>
      <c r="E8" s="176"/>
      <c r="F8" s="176" t="s">
        <v>106</v>
      </c>
      <c r="G8" s="176"/>
      <c r="H8" s="176"/>
      <c r="I8" s="176" t="s">
        <v>107</v>
      </c>
      <c r="J8" s="176"/>
      <c r="K8" s="176"/>
      <c r="L8" s="176" t="s">
        <v>108</v>
      </c>
      <c r="M8" s="176"/>
      <c r="N8" s="176"/>
      <c r="O8" s="176" t="s">
        <v>109</v>
      </c>
      <c r="P8" s="405" t="s">
        <v>113</v>
      </c>
      <c r="Q8" s="406"/>
      <c r="R8" s="406"/>
      <c r="S8" s="390" t="s">
        <v>43</v>
      </c>
    </row>
    <row r="9" spans="1:19" s="101" customFormat="1" ht="33" customHeight="1">
      <c r="A9" s="378" t="s">
        <v>0</v>
      </c>
      <c r="B9" s="380" t="s">
        <v>90</v>
      </c>
      <c r="C9" s="382" t="s">
        <v>91</v>
      </c>
      <c r="D9" s="384" t="s">
        <v>208</v>
      </c>
      <c r="E9" s="386" t="s">
        <v>209</v>
      </c>
      <c r="F9" s="393" t="s">
        <v>210</v>
      </c>
      <c r="G9" s="399" t="s">
        <v>253</v>
      </c>
      <c r="H9" s="386" t="s">
        <v>254</v>
      </c>
      <c r="I9" s="393" t="s">
        <v>211</v>
      </c>
      <c r="J9" s="411" t="s">
        <v>212</v>
      </c>
      <c r="K9" s="386" t="s">
        <v>213</v>
      </c>
      <c r="L9" s="388" t="s">
        <v>214</v>
      </c>
      <c r="M9" s="395" t="s">
        <v>215</v>
      </c>
      <c r="N9" s="386" t="s">
        <v>216</v>
      </c>
      <c r="O9" s="397" t="s">
        <v>217</v>
      </c>
      <c r="P9" s="409" t="s">
        <v>110</v>
      </c>
      <c r="Q9" s="407" t="s">
        <v>111</v>
      </c>
      <c r="R9" s="403" t="s">
        <v>112</v>
      </c>
      <c r="S9" s="391"/>
    </row>
    <row r="10" spans="1:19" s="101" customFormat="1" ht="27" customHeight="1">
      <c r="A10" s="379"/>
      <c r="B10" s="381"/>
      <c r="C10" s="383"/>
      <c r="D10" s="385"/>
      <c r="E10" s="387"/>
      <c r="F10" s="394"/>
      <c r="G10" s="400"/>
      <c r="H10" s="387"/>
      <c r="I10" s="394"/>
      <c r="J10" s="412"/>
      <c r="K10" s="387"/>
      <c r="L10" s="389"/>
      <c r="M10" s="396"/>
      <c r="N10" s="387"/>
      <c r="O10" s="398"/>
      <c r="P10" s="410"/>
      <c r="Q10" s="408"/>
      <c r="R10" s="404"/>
      <c r="S10" s="392"/>
    </row>
    <row r="11" spans="1:22" s="59" customFormat="1" ht="72" customHeight="1">
      <c r="A11" s="187" t="s">
        <v>92</v>
      </c>
      <c r="B11" s="188" t="s">
        <v>121</v>
      </c>
      <c r="C11" s="273" t="s">
        <v>122</v>
      </c>
      <c r="D11" s="331">
        <v>6123</v>
      </c>
      <c r="E11" s="262">
        <v>470066</v>
      </c>
      <c r="F11" s="324">
        <f>E11/D11</f>
        <v>76.77053731830802</v>
      </c>
      <c r="G11" s="323">
        <v>5830</v>
      </c>
      <c r="H11" s="98">
        <v>108369</v>
      </c>
      <c r="I11" s="324">
        <f>H11/G11</f>
        <v>18.588164665523156</v>
      </c>
      <c r="J11" s="321">
        <v>5830</v>
      </c>
      <c r="K11" s="98">
        <v>108369</v>
      </c>
      <c r="L11" s="172">
        <f>K11/J11</f>
        <v>18.588164665523156</v>
      </c>
      <c r="M11" s="171">
        <v>5830</v>
      </c>
      <c r="N11" s="98">
        <v>108369</v>
      </c>
      <c r="O11" s="311">
        <f>N11/M11</f>
        <v>18.588164665523156</v>
      </c>
      <c r="P11" s="314">
        <f aca="true" t="shared" si="0" ref="P11:P19">O11/F11-1</f>
        <v>-0.7578737193351608</v>
      </c>
      <c r="Q11" s="198">
        <f aca="true" t="shared" si="1" ref="Q11:Q23">O11/I11-1</f>
        <v>0</v>
      </c>
      <c r="R11" s="198">
        <f aca="true" t="shared" si="2" ref="R11:R16">O11/L11-1</f>
        <v>0</v>
      </c>
      <c r="S11" s="303" t="s">
        <v>255</v>
      </c>
      <c r="T11" s="195"/>
      <c r="U11" s="195"/>
      <c r="V11" s="196"/>
    </row>
    <row r="12" spans="1:19" s="59" customFormat="1" ht="32.25" customHeight="1">
      <c r="A12" s="190" t="s">
        <v>93</v>
      </c>
      <c r="B12" s="188" t="s">
        <v>123</v>
      </c>
      <c r="C12" s="274" t="s">
        <v>124</v>
      </c>
      <c r="D12" s="331">
        <v>800</v>
      </c>
      <c r="E12" s="262">
        <v>3160</v>
      </c>
      <c r="F12" s="324">
        <f>E12/D12</f>
        <v>3.95</v>
      </c>
      <c r="G12" s="323">
        <v>250</v>
      </c>
      <c r="H12" s="98">
        <v>1053</v>
      </c>
      <c r="I12" s="324">
        <f>H12/G12</f>
        <v>4.212</v>
      </c>
      <c r="J12" s="321">
        <v>250</v>
      </c>
      <c r="K12" s="98">
        <v>1053</v>
      </c>
      <c r="L12" s="172">
        <f>K12/J12</f>
        <v>4.212</v>
      </c>
      <c r="M12" s="171">
        <v>250</v>
      </c>
      <c r="N12" s="98">
        <v>1053</v>
      </c>
      <c r="O12" s="311">
        <f>N12/M12</f>
        <v>4.212</v>
      </c>
      <c r="P12" s="314">
        <f t="shared" si="0"/>
        <v>0.0663291139240505</v>
      </c>
      <c r="Q12" s="200">
        <f t="shared" si="1"/>
        <v>0</v>
      </c>
      <c r="R12" s="198">
        <f t="shared" si="2"/>
        <v>0</v>
      </c>
      <c r="S12" s="304" t="s">
        <v>227</v>
      </c>
    </row>
    <row r="13" spans="1:19" s="59" customFormat="1" ht="39" customHeight="1">
      <c r="A13" s="190" t="s">
        <v>57</v>
      </c>
      <c r="B13" s="188" t="s">
        <v>125</v>
      </c>
      <c r="C13" s="273" t="s">
        <v>126</v>
      </c>
      <c r="D13" s="331">
        <v>538</v>
      </c>
      <c r="E13" s="262">
        <v>321086</v>
      </c>
      <c r="F13" s="324">
        <f>E13/D13</f>
        <v>596.8141263940521</v>
      </c>
      <c r="G13" s="323">
        <v>538</v>
      </c>
      <c r="H13" s="98">
        <v>111414</v>
      </c>
      <c r="I13" s="324">
        <f>H13/G13</f>
        <v>207.08921933085503</v>
      </c>
      <c r="J13" s="321">
        <v>980</v>
      </c>
      <c r="K13" s="98">
        <v>111414</v>
      </c>
      <c r="L13" s="172">
        <f>K13/J13</f>
        <v>113.68775510204081</v>
      </c>
      <c r="M13" s="171">
        <v>980</v>
      </c>
      <c r="N13" s="98">
        <v>111414</v>
      </c>
      <c r="O13" s="311">
        <f>N13/M13</f>
        <v>113.68775510204081</v>
      </c>
      <c r="P13" s="314">
        <f t="shared" si="0"/>
        <v>-0.809508940766966</v>
      </c>
      <c r="Q13" s="198">
        <f t="shared" si="1"/>
        <v>-0.4510204081632654</v>
      </c>
      <c r="R13" s="198">
        <f t="shared" si="2"/>
        <v>0</v>
      </c>
      <c r="S13" s="305" t="s">
        <v>162</v>
      </c>
    </row>
    <row r="14" spans="1:19" s="59" customFormat="1" ht="45">
      <c r="A14" s="190" t="s">
        <v>87</v>
      </c>
      <c r="B14" s="188" t="s">
        <v>128</v>
      </c>
      <c r="C14" s="273" t="s">
        <v>129</v>
      </c>
      <c r="D14" s="331">
        <v>109</v>
      </c>
      <c r="E14" s="263">
        <v>68438</v>
      </c>
      <c r="F14" s="324">
        <f aca="true" t="shared" si="3" ref="F14:F29">E14/D14</f>
        <v>627.8715596330276</v>
      </c>
      <c r="G14" s="325">
        <v>78</v>
      </c>
      <c r="H14" s="185">
        <v>23192</v>
      </c>
      <c r="I14" s="324">
        <f aca="true" t="shared" si="4" ref="I14:I28">H14/G14</f>
        <v>297.3333333333333</v>
      </c>
      <c r="J14" s="321">
        <v>78</v>
      </c>
      <c r="K14" s="185">
        <v>23192</v>
      </c>
      <c r="L14" s="172">
        <f aca="true" t="shared" si="5" ref="L14:L28">K14/J14</f>
        <v>297.3333333333333</v>
      </c>
      <c r="M14" s="171">
        <v>78</v>
      </c>
      <c r="N14" s="185">
        <v>23192</v>
      </c>
      <c r="O14" s="311">
        <f aca="true" t="shared" si="6" ref="O14:O28">N14/M14</f>
        <v>297.3333333333333</v>
      </c>
      <c r="P14" s="314">
        <f t="shared" si="0"/>
        <v>-0.5264424247737612</v>
      </c>
      <c r="Q14" s="198">
        <f t="shared" si="1"/>
        <v>0</v>
      </c>
      <c r="R14" s="198">
        <f t="shared" si="2"/>
        <v>0</v>
      </c>
      <c r="S14" s="305" t="s">
        <v>256</v>
      </c>
    </row>
    <row r="15" spans="1:19" s="59" customFormat="1" ht="69" customHeight="1">
      <c r="A15" s="190" t="s">
        <v>127</v>
      </c>
      <c r="B15" s="188" t="s">
        <v>131</v>
      </c>
      <c r="C15" s="274" t="s">
        <v>132</v>
      </c>
      <c r="D15" s="332">
        <v>109</v>
      </c>
      <c r="E15" s="263">
        <v>90940</v>
      </c>
      <c r="F15" s="324">
        <f>E15/D15</f>
        <v>834.3119266055046</v>
      </c>
      <c r="G15" s="326">
        <v>84</v>
      </c>
      <c r="H15" s="185">
        <v>30296</v>
      </c>
      <c r="I15" s="324">
        <f t="shared" si="4"/>
        <v>360.6666666666667</v>
      </c>
      <c r="J15" s="231">
        <v>118</v>
      </c>
      <c r="K15" s="185">
        <v>30296</v>
      </c>
      <c r="L15" s="172">
        <f t="shared" si="5"/>
        <v>256.7457627118644</v>
      </c>
      <c r="M15" s="184">
        <v>118</v>
      </c>
      <c r="N15" s="185">
        <v>30296</v>
      </c>
      <c r="O15" s="311">
        <f t="shared" si="6"/>
        <v>256.7457627118644</v>
      </c>
      <c r="P15" s="314">
        <f t="shared" si="0"/>
        <v>-0.6922664599121044</v>
      </c>
      <c r="Q15" s="199">
        <f t="shared" si="1"/>
        <v>-0.288135593220339</v>
      </c>
      <c r="R15" s="198">
        <f t="shared" si="2"/>
        <v>0</v>
      </c>
      <c r="S15" s="306" t="s">
        <v>228</v>
      </c>
    </row>
    <row r="16" spans="1:19" s="59" customFormat="1" ht="45">
      <c r="A16" s="190" t="s">
        <v>130</v>
      </c>
      <c r="B16" s="188" t="s">
        <v>133</v>
      </c>
      <c r="C16" s="273" t="s">
        <v>134</v>
      </c>
      <c r="D16" s="332">
        <v>1</v>
      </c>
      <c r="E16" s="263">
        <v>3949</v>
      </c>
      <c r="F16" s="324">
        <f t="shared" si="3"/>
        <v>3949</v>
      </c>
      <c r="G16" s="326">
        <v>1</v>
      </c>
      <c r="H16" s="185">
        <v>1034</v>
      </c>
      <c r="I16" s="324">
        <f t="shared" si="4"/>
        <v>1034</v>
      </c>
      <c r="J16" s="231">
        <v>1</v>
      </c>
      <c r="K16" s="185">
        <v>1034</v>
      </c>
      <c r="L16" s="172">
        <f t="shared" si="5"/>
        <v>1034</v>
      </c>
      <c r="M16" s="184">
        <v>1</v>
      </c>
      <c r="N16" s="185">
        <v>1034</v>
      </c>
      <c r="O16" s="311">
        <f t="shared" si="6"/>
        <v>1034</v>
      </c>
      <c r="P16" s="314">
        <f t="shared" si="0"/>
        <v>-0.7381615598885793</v>
      </c>
      <c r="Q16" s="198">
        <f t="shared" si="1"/>
        <v>0</v>
      </c>
      <c r="R16" s="198">
        <f t="shared" si="2"/>
        <v>0</v>
      </c>
      <c r="S16" s="304" t="s">
        <v>163</v>
      </c>
    </row>
    <row r="17" spans="1:19" s="59" customFormat="1" ht="72" customHeight="1">
      <c r="A17" s="190" t="s">
        <v>106</v>
      </c>
      <c r="B17" s="188" t="s">
        <v>135</v>
      </c>
      <c r="C17" s="273" t="s">
        <v>136</v>
      </c>
      <c r="D17" s="332">
        <v>770</v>
      </c>
      <c r="E17" s="263">
        <v>405735</v>
      </c>
      <c r="F17" s="324">
        <f>E17/D17</f>
        <v>526.9285714285714</v>
      </c>
      <c r="G17" s="325">
        <v>532</v>
      </c>
      <c r="H17" s="185">
        <v>137634</v>
      </c>
      <c r="I17" s="324">
        <f t="shared" si="4"/>
        <v>258.7105263157895</v>
      </c>
      <c r="J17" s="231">
        <v>532</v>
      </c>
      <c r="K17" s="185">
        <v>137634</v>
      </c>
      <c r="L17" s="172">
        <f t="shared" si="5"/>
        <v>258.7105263157895</v>
      </c>
      <c r="M17" s="184">
        <v>532</v>
      </c>
      <c r="N17" s="185">
        <v>137634</v>
      </c>
      <c r="O17" s="311">
        <f t="shared" si="6"/>
        <v>258.7105263157895</v>
      </c>
      <c r="P17" s="314">
        <f t="shared" si="0"/>
        <v>-0.5090216390916291</v>
      </c>
      <c r="Q17" s="198">
        <f t="shared" si="1"/>
        <v>0</v>
      </c>
      <c r="R17" s="198">
        <f>O17/L17-1</f>
        <v>0</v>
      </c>
      <c r="S17" s="305" t="s">
        <v>164</v>
      </c>
    </row>
    <row r="18" spans="1:19" s="59" customFormat="1" ht="45">
      <c r="A18" s="190" t="s">
        <v>58</v>
      </c>
      <c r="B18" s="188" t="s">
        <v>137</v>
      </c>
      <c r="C18" s="273" t="s">
        <v>138</v>
      </c>
      <c r="D18" s="332">
        <v>2840</v>
      </c>
      <c r="E18" s="263">
        <v>1937370</v>
      </c>
      <c r="F18" s="324">
        <f t="shared" si="3"/>
        <v>682.1725352112676</v>
      </c>
      <c r="G18" s="326">
        <v>2904</v>
      </c>
      <c r="H18" s="185">
        <v>655777</v>
      </c>
      <c r="I18" s="324">
        <f t="shared" si="4"/>
        <v>225.8185261707989</v>
      </c>
      <c r="J18" s="231">
        <v>2904</v>
      </c>
      <c r="K18" s="185">
        <v>655777</v>
      </c>
      <c r="L18" s="172">
        <f t="shared" si="5"/>
        <v>225.8185261707989</v>
      </c>
      <c r="M18" s="184">
        <v>2904</v>
      </c>
      <c r="N18" s="185">
        <v>655777</v>
      </c>
      <c r="O18" s="311">
        <f t="shared" si="6"/>
        <v>225.8185261707989</v>
      </c>
      <c r="P18" s="314">
        <f t="shared" si="0"/>
        <v>-0.6689715365030589</v>
      </c>
      <c r="Q18" s="198">
        <f t="shared" si="1"/>
        <v>0</v>
      </c>
      <c r="R18" s="198">
        <f>O18/L18-1</f>
        <v>0</v>
      </c>
      <c r="S18" s="307" t="s">
        <v>257</v>
      </c>
    </row>
    <row r="19" spans="1:19" s="59" customFormat="1" ht="45">
      <c r="A19" s="190" t="s">
        <v>60</v>
      </c>
      <c r="B19" s="188" t="s">
        <v>139</v>
      </c>
      <c r="C19" s="273" t="s">
        <v>140</v>
      </c>
      <c r="D19" s="332">
        <v>25</v>
      </c>
      <c r="E19" s="263">
        <v>925426</v>
      </c>
      <c r="F19" s="324">
        <f t="shared" si="3"/>
        <v>37017.04</v>
      </c>
      <c r="G19" s="326">
        <v>25</v>
      </c>
      <c r="H19" s="185">
        <v>342224</v>
      </c>
      <c r="I19" s="324">
        <f t="shared" si="4"/>
        <v>13688.96</v>
      </c>
      <c r="J19" s="231">
        <v>25</v>
      </c>
      <c r="K19" s="185">
        <v>342224</v>
      </c>
      <c r="L19" s="172">
        <f t="shared" si="5"/>
        <v>13688.96</v>
      </c>
      <c r="M19" s="184">
        <v>25</v>
      </c>
      <c r="N19" s="185">
        <v>342224</v>
      </c>
      <c r="O19" s="311">
        <f t="shared" si="6"/>
        <v>13688.96</v>
      </c>
      <c r="P19" s="314">
        <f t="shared" si="0"/>
        <v>-0.6301984167291604</v>
      </c>
      <c r="Q19" s="198">
        <f t="shared" si="1"/>
        <v>0</v>
      </c>
      <c r="R19" s="198">
        <f>O19/L19-1</f>
        <v>0</v>
      </c>
      <c r="S19" s="307" t="s">
        <v>169</v>
      </c>
    </row>
    <row r="20" spans="1:19" s="59" customFormat="1" ht="41.25" customHeight="1">
      <c r="A20" s="192" t="s">
        <v>60</v>
      </c>
      <c r="B20" s="188" t="s">
        <v>141</v>
      </c>
      <c r="C20" s="273" t="s">
        <v>142</v>
      </c>
      <c r="D20" s="332">
        <v>1</v>
      </c>
      <c r="E20" s="263">
        <v>350</v>
      </c>
      <c r="F20" s="324">
        <f t="shared" si="3"/>
        <v>350</v>
      </c>
      <c r="G20" s="326">
        <v>1</v>
      </c>
      <c r="H20" s="263">
        <v>0</v>
      </c>
      <c r="I20" s="324">
        <f t="shared" si="4"/>
        <v>0</v>
      </c>
      <c r="J20" s="231">
        <v>1</v>
      </c>
      <c r="K20" s="263">
        <v>0</v>
      </c>
      <c r="L20" s="172">
        <f t="shared" si="5"/>
        <v>0</v>
      </c>
      <c r="M20" s="184">
        <v>1</v>
      </c>
      <c r="N20" s="263">
        <v>0</v>
      </c>
      <c r="O20" s="311">
        <f t="shared" si="6"/>
        <v>0</v>
      </c>
      <c r="P20" s="320">
        <v>0</v>
      </c>
      <c r="Q20" s="198">
        <v>0</v>
      </c>
      <c r="R20" s="198">
        <v>0</v>
      </c>
      <c r="S20" s="305" t="s">
        <v>229</v>
      </c>
    </row>
    <row r="21" spans="1:19" s="59" customFormat="1" ht="30">
      <c r="A21" s="190" t="s">
        <v>159</v>
      </c>
      <c r="B21" s="188" t="s">
        <v>223</v>
      </c>
      <c r="C21" s="273" t="s">
        <v>143</v>
      </c>
      <c r="D21" s="332">
        <v>1</v>
      </c>
      <c r="E21" s="263">
        <v>39890.4</v>
      </c>
      <c r="F21" s="324">
        <f t="shared" si="3"/>
        <v>39890.4</v>
      </c>
      <c r="G21" s="326">
        <v>1</v>
      </c>
      <c r="H21" s="263">
        <v>0</v>
      </c>
      <c r="I21" s="324">
        <f>H21/G21</f>
        <v>0</v>
      </c>
      <c r="J21" s="231">
        <v>1</v>
      </c>
      <c r="K21" s="263">
        <v>0</v>
      </c>
      <c r="L21" s="172">
        <f t="shared" si="5"/>
        <v>0</v>
      </c>
      <c r="M21" s="184">
        <v>1</v>
      </c>
      <c r="N21" s="263">
        <v>0</v>
      </c>
      <c r="O21" s="311">
        <f t="shared" si="6"/>
        <v>0</v>
      </c>
      <c r="P21" s="315" t="s">
        <v>168</v>
      </c>
      <c r="Q21" s="198">
        <v>0</v>
      </c>
      <c r="R21" s="198">
        <v>0</v>
      </c>
      <c r="S21" s="307" t="s">
        <v>230</v>
      </c>
    </row>
    <row r="22" spans="1:19" s="59" customFormat="1" ht="45.75" customHeight="1">
      <c r="A22" s="190" t="s">
        <v>160</v>
      </c>
      <c r="B22" s="188" t="s">
        <v>144</v>
      </c>
      <c r="C22" s="274" t="s">
        <v>145</v>
      </c>
      <c r="D22" s="332">
        <v>1</v>
      </c>
      <c r="E22" s="263">
        <v>252200</v>
      </c>
      <c r="F22" s="324">
        <f t="shared" si="3"/>
        <v>252200</v>
      </c>
      <c r="G22" s="326">
        <v>1</v>
      </c>
      <c r="H22" s="263">
        <v>0</v>
      </c>
      <c r="I22" s="324">
        <f t="shared" si="4"/>
        <v>0</v>
      </c>
      <c r="J22" s="231">
        <v>1</v>
      </c>
      <c r="K22" s="263">
        <v>0</v>
      </c>
      <c r="L22" s="172">
        <f t="shared" si="5"/>
        <v>0</v>
      </c>
      <c r="M22" s="184">
        <v>1</v>
      </c>
      <c r="N22" s="263">
        <v>0</v>
      </c>
      <c r="O22" s="311">
        <f t="shared" si="6"/>
        <v>0</v>
      </c>
      <c r="P22" s="315" t="s">
        <v>168</v>
      </c>
      <c r="Q22" s="198">
        <v>0</v>
      </c>
      <c r="R22" s="198">
        <v>0</v>
      </c>
      <c r="S22" s="307" t="s">
        <v>233</v>
      </c>
    </row>
    <row r="23" spans="1:19" s="59" customFormat="1" ht="30">
      <c r="A23" s="190" t="s">
        <v>156</v>
      </c>
      <c r="B23" s="188" t="s">
        <v>155</v>
      </c>
      <c r="C23" s="273" t="s">
        <v>145</v>
      </c>
      <c r="D23" s="332">
        <v>1</v>
      </c>
      <c r="E23" s="263">
        <v>301245.2</v>
      </c>
      <c r="F23" s="324">
        <f t="shared" si="3"/>
        <v>301245.2</v>
      </c>
      <c r="G23" s="326">
        <v>1</v>
      </c>
      <c r="H23" s="185">
        <v>3675</v>
      </c>
      <c r="I23" s="324">
        <f t="shared" si="4"/>
        <v>3675</v>
      </c>
      <c r="J23" s="231">
        <v>1</v>
      </c>
      <c r="K23" s="185">
        <v>3675</v>
      </c>
      <c r="L23" s="172">
        <f t="shared" si="5"/>
        <v>3675</v>
      </c>
      <c r="M23" s="184">
        <v>1</v>
      </c>
      <c r="N23" s="185">
        <v>3675</v>
      </c>
      <c r="O23" s="311">
        <f t="shared" si="6"/>
        <v>3675</v>
      </c>
      <c r="P23" s="315" t="s">
        <v>168</v>
      </c>
      <c r="Q23" s="198">
        <f t="shared" si="1"/>
        <v>0</v>
      </c>
      <c r="R23" s="198">
        <f>O23/L23-1</f>
        <v>0</v>
      </c>
      <c r="S23" s="307" t="s">
        <v>231</v>
      </c>
    </row>
    <row r="24" spans="1:19" s="59" customFormat="1" ht="30">
      <c r="A24" s="190" t="s">
        <v>157</v>
      </c>
      <c r="B24" s="188" t="s">
        <v>158</v>
      </c>
      <c r="C24" s="273" t="s">
        <v>145</v>
      </c>
      <c r="D24" s="332">
        <v>1</v>
      </c>
      <c r="E24" s="263">
        <v>46797</v>
      </c>
      <c r="F24" s="324">
        <f t="shared" si="3"/>
        <v>46797</v>
      </c>
      <c r="G24" s="326">
        <v>0</v>
      </c>
      <c r="H24" s="263">
        <v>0</v>
      </c>
      <c r="I24" s="324">
        <v>0</v>
      </c>
      <c r="J24" s="231">
        <v>0</v>
      </c>
      <c r="K24" s="263">
        <v>0</v>
      </c>
      <c r="L24" s="172">
        <v>0</v>
      </c>
      <c r="M24" s="184">
        <v>0</v>
      </c>
      <c r="N24" s="263">
        <v>0</v>
      </c>
      <c r="O24" s="311">
        <v>0</v>
      </c>
      <c r="P24" s="315" t="s">
        <v>168</v>
      </c>
      <c r="Q24" s="198">
        <v>0</v>
      </c>
      <c r="R24" s="198">
        <v>0</v>
      </c>
      <c r="S24" s="307" t="s">
        <v>232</v>
      </c>
    </row>
    <row r="25" spans="1:19" s="59" customFormat="1" ht="45">
      <c r="A25" s="190" t="s">
        <v>148</v>
      </c>
      <c r="B25" s="188" t="s">
        <v>146</v>
      </c>
      <c r="C25" s="273" t="s">
        <v>134</v>
      </c>
      <c r="D25" s="332">
        <v>1</v>
      </c>
      <c r="E25" s="263">
        <v>41582</v>
      </c>
      <c r="F25" s="324">
        <f t="shared" si="3"/>
        <v>41582</v>
      </c>
      <c r="G25" s="326">
        <v>1</v>
      </c>
      <c r="H25" s="263">
        <v>0</v>
      </c>
      <c r="I25" s="324">
        <f t="shared" si="4"/>
        <v>0</v>
      </c>
      <c r="J25" s="231">
        <v>1</v>
      </c>
      <c r="K25" s="263">
        <v>0</v>
      </c>
      <c r="L25" s="172">
        <f t="shared" si="5"/>
        <v>0</v>
      </c>
      <c r="M25" s="184">
        <v>1</v>
      </c>
      <c r="N25" s="263">
        <v>0</v>
      </c>
      <c r="O25" s="311">
        <f t="shared" si="6"/>
        <v>0</v>
      </c>
      <c r="P25" s="315" t="s">
        <v>168</v>
      </c>
      <c r="Q25" s="198">
        <v>0</v>
      </c>
      <c r="R25" s="198">
        <v>0</v>
      </c>
      <c r="S25" s="307" t="s">
        <v>233</v>
      </c>
    </row>
    <row r="26" spans="1:19" s="59" customFormat="1" ht="60">
      <c r="A26" s="190" t="s">
        <v>161</v>
      </c>
      <c r="B26" s="188" t="s">
        <v>224</v>
      </c>
      <c r="C26" s="273" t="s">
        <v>147</v>
      </c>
      <c r="D26" s="332">
        <v>1</v>
      </c>
      <c r="E26" s="263">
        <v>2977.92</v>
      </c>
      <c r="F26" s="324">
        <f t="shared" si="3"/>
        <v>2977.92</v>
      </c>
      <c r="G26" s="326">
        <v>1</v>
      </c>
      <c r="H26" s="263">
        <v>0</v>
      </c>
      <c r="I26" s="324">
        <f t="shared" si="4"/>
        <v>0</v>
      </c>
      <c r="J26" s="231">
        <v>1</v>
      </c>
      <c r="K26" s="263">
        <v>0</v>
      </c>
      <c r="L26" s="172">
        <f t="shared" si="5"/>
        <v>0</v>
      </c>
      <c r="M26" s="184">
        <v>1</v>
      </c>
      <c r="N26" s="263">
        <v>0</v>
      </c>
      <c r="O26" s="311">
        <f t="shared" si="6"/>
        <v>0</v>
      </c>
      <c r="P26" s="315" t="s">
        <v>168</v>
      </c>
      <c r="Q26" s="198">
        <v>0</v>
      </c>
      <c r="R26" s="198">
        <v>0</v>
      </c>
      <c r="S26" s="307" t="s">
        <v>230</v>
      </c>
    </row>
    <row r="27" spans="1:19" s="59" customFormat="1" ht="45">
      <c r="A27" s="193"/>
      <c r="B27" s="194" t="s">
        <v>167</v>
      </c>
      <c r="C27" s="273" t="s">
        <v>147</v>
      </c>
      <c r="D27" s="332">
        <v>1</v>
      </c>
      <c r="E27" s="263">
        <v>2275.6</v>
      </c>
      <c r="F27" s="324">
        <v>0</v>
      </c>
      <c r="G27" s="326">
        <v>0</v>
      </c>
      <c r="H27" s="263">
        <v>0</v>
      </c>
      <c r="I27" s="324">
        <v>0</v>
      </c>
      <c r="J27" s="231">
        <v>0</v>
      </c>
      <c r="K27" s="263">
        <v>0</v>
      </c>
      <c r="L27" s="172">
        <v>0</v>
      </c>
      <c r="M27" s="184">
        <v>0</v>
      </c>
      <c r="N27" s="263">
        <v>0</v>
      </c>
      <c r="O27" s="311">
        <v>0</v>
      </c>
      <c r="P27" s="315" t="s">
        <v>168</v>
      </c>
      <c r="Q27" s="201" t="s">
        <v>168</v>
      </c>
      <c r="R27" s="198">
        <v>0</v>
      </c>
      <c r="S27" s="308" t="s">
        <v>170</v>
      </c>
    </row>
    <row r="28" spans="1:19" s="59" customFormat="1" ht="30">
      <c r="A28" s="193" t="s">
        <v>149</v>
      </c>
      <c r="B28" s="267" t="s">
        <v>151</v>
      </c>
      <c r="C28" s="275" t="s">
        <v>152</v>
      </c>
      <c r="D28" s="332">
        <v>30</v>
      </c>
      <c r="E28" s="263">
        <v>6729.6</v>
      </c>
      <c r="F28" s="324">
        <f t="shared" si="3"/>
        <v>224.32000000000002</v>
      </c>
      <c r="G28" s="326">
        <v>10</v>
      </c>
      <c r="H28" s="263">
        <v>0</v>
      </c>
      <c r="I28" s="324">
        <f t="shared" si="4"/>
        <v>0</v>
      </c>
      <c r="J28" s="231">
        <v>10</v>
      </c>
      <c r="K28" s="263">
        <v>0</v>
      </c>
      <c r="L28" s="172">
        <f t="shared" si="5"/>
        <v>0</v>
      </c>
      <c r="M28" s="184">
        <v>10</v>
      </c>
      <c r="N28" s="263">
        <v>0</v>
      </c>
      <c r="O28" s="311">
        <f t="shared" si="6"/>
        <v>0</v>
      </c>
      <c r="P28" s="314">
        <f>O28/F28-1</f>
        <v>-1</v>
      </c>
      <c r="Q28" s="197">
        <v>0</v>
      </c>
      <c r="R28" s="198">
        <v>0</v>
      </c>
      <c r="S28" s="307" t="s">
        <v>234</v>
      </c>
    </row>
    <row r="29" spans="1:19" s="59" customFormat="1" ht="30">
      <c r="A29" s="276" t="s">
        <v>150</v>
      </c>
      <c r="B29" s="270" t="s">
        <v>153</v>
      </c>
      <c r="C29" s="277" t="s">
        <v>154</v>
      </c>
      <c r="D29" s="332">
        <v>2</v>
      </c>
      <c r="E29" s="263">
        <v>11208</v>
      </c>
      <c r="F29" s="324">
        <f t="shared" si="3"/>
        <v>5604</v>
      </c>
      <c r="G29" s="326">
        <v>0</v>
      </c>
      <c r="H29" s="263">
        <v>0</v>
      </c>
      <c r="I29" s="324">
        <v>0</v>
      </c>
      <c r="J29" s="231">
        <v>0</v>
      </c>
      <c r="K29" s="263">
        <v>0</v>
      </c>
      <c r="L29" s="172">
        <v>0</v>
      </c>
      <c r="M29" s="184">
        <v>0</v>
      </c>
      <c r="N29" s="263">
        <v>0</v>
      </c>
      <c r="O29" s="311">
        <v>0</v>
      </c>
      <c r="P29" s="314">
        <f>O29/F29-1</f>
        <v>-1</v>
      </c>
      <c r="Q29" s="197">
        <v>0</v>
      </c>
      <c r="R29" s="198">
        <v>0</v>
      </c>
      <c r="S29" s="307" t="s">
        <v>232</v>
      </c>
    </row>
    <row r="30" spans="1:19" s="59" customFormat="1" ht="25.5" customHeight="1">
      <c r="A30" s="278" t="s">
        <v>165</v>
      </c>
      <c r="B30" s="271" t="s">
        <v>166</v>
      </c>
      <c r="C30" s="279" t="s">
        <v>145</v>
      </c>
      <c r="D30" s="332">
        <v>1</v>
      </c>
      <c r="E30" s="263">
        <v>155221</v>
      </c>
      <c r="F30" s="327">
        <f>E30/D30</f>
        <v>155221</v>
      </c>
      <c r="G30" s="326">
        <v>0</v>
      </c>
      <c r="H30" s="263">
        <v>0</v>
      </c>
      <c r="I30" s="327">
        <v>0</v>
      </c>
      <c r="J30" s="231">
        <v>0</v>
      </c>
      <c r="K30" s="263">
        <v>0</v>
      </c>
      <c r="L30" s="266">
        <v>0</v>
      </c>
      <c r="M30" s="184">
        <v>0</v>
      </c>
      <c r="N30" s="263">
        <v>0</v>
      </c>
      <c r="O30" s="312">
        <v>0</v>
      </c>
      <c r="P30" s="316" t="s">
        <v>168</v>
      </c>
      <c r="Q30" s="197">
        <v>0</v>
      </c>
      <c r="R30" s="198">
        <v>0</v>
      </c>
      <c r="S30" s="308" t="s">
        <v>171</v>
      </c>
    </row>
    <row r="31" spans="1:19" s="59" customFormat="1" ht="30">
      <c r="A31" s="268"/>
      <c r="B31" s="269" t="s">
        <v>225</v>
      </c>
      <c r="C31" s="280" t="s">
        <v>147</v>
      </c>
      <c r="D31" s="331">
        <v>0</v>
      </c>
      <c r="E31" s="262">
        <v>0</v>
      </c>
      <c r="F31" s="324">
        <v>0</v>
      </c>
      <c r="G31" s="323">
        <v>1</v>
      </c>
      <c r="H31" s="262">
        <v>0</v>
      </c>
      <c r="I31" s="327">
        <f>H31/G31</f>
        <v>0</v>
      </c>
      <c r="J31" s="321">
        <v>1</v>
      </c>
      <c r="K31" s="262">
        <v>0</v>
      </c>
      <c r="L31" s="272">
        <v>0</v>
      </c>
      <c r="M31" s="98">
        <v>1</v>
      </c>
      <c r="N31" s="262">
        <v>0</v>
      </c>
      <c r="O31" s="312">
        <f>N31/M31</f>
        <v>0</v>
      </c>
      <c r="P31" s="314">
        <v>0</v>
      </c>
      <c r="Q31" s="197">
        <v>0</v>
      </c>
      <c r="R31" s="198">
        <v>0</v>
      </c>
      <c r="S31" s="309" t="s">
        <v>230</v>
      </c>
    </row>
    <row r="32" spans="1:19" s="59" customFormat="1" ht="71.25" customHeight="1" thickBot="1">
      <c r="A32" s="281"/>
      <c r="B32" s="270" t="s">
        <v>226</v>
      </c>
      <c r="C32" s="282" t="s">
        <v>145</v>
      </c>
      <c r="D32" s="333">
        <v>0</v>
      </c>
      <c r="E32" s="329">
        <v>0</v>
      </c>
      <c r="F32" s="330">
        <v>0</v>
      </c>
      <c r="G32" s="328">
        <v>1</v>
      </c>
      <c r="H32" s="329">
        <v>0</v>
      </c>
      <c r="I32" s="330">
        <f>H32/G32</f>
        <v>0</v>
      </c>
      <c r="J32" s="322">
        <v>1</v>
      </c>
      <c r="K32" s="264">
        <v>0</v>
      </c>
      <c r="L32" s="174">
        <f>K32/J32</f>
        <v>0</v>
      </c>
      <c r="M32" s="173">
        <v>1</v>
      </c>
      <c r="N32" s="264">
        <v>0</v>
      </c>
      <c r="O32" s="313">
        <f>N32/M32</f>
        <v>0</v>
      </c>
      <c r="P32" s="317" t="s">
        <v>168</v>
      </c>
      <c r="Q32" s="318">
        <v>0</v>
      </c>
      <c r="R32" s="319">
        <v>0</v>
      </c>
      <c r="S32" s="310" t="s">
        <v>230</v>
      </c>
    </row>
    <row r="33" spans="2:14" s="42" customFormat="1" ht="21.75" customHeight="1">
      <c r="B33" s="97"/>
      <c r="E33" s="202">
        <f>SUM(E11:E32)</f>
        <v>5086646.72</v>
      </c>
      <c r="F33" s="203"/>
      <c r="G33" s="203"/>
      <c r="H33" s="202">
        <f>SUM(H11:H32)</f>
        <v>1414668</v>
      </c>
      <c r="I33" s="203"/>
      <c r="J33" s="203"/>
      <c r="K33" s="202">
        <f>SUM(K11:K32)</f>
        <v>1414668</v>
      </c>
      <c r="L33" s="203"/>
      <c r="M33" s="203"/>
      <c r="N33" s="202">
        <f>SUM(N11:N32)</f>
        <v>1414668</v>
      </c>
    </row>
    <row r="34" spans="8:9" ht="12.75">
      <c r="H34" s="302"/>
      <c r="I34" s="288"/>
    </row>
    <row r="35" spans="3:10" ht="29.25" customHeight="1">
      <c r="C35" s="440" t="s">
        <v>24</v>
      </c>
      <c r="D35" s="441"/>
      <c r="E35" s="439" t="s">
        <v>118</v>
      </c>
      <c r="F35" s="439"/>
      <c r="G35" s="446" t="s">
        <v>25</v>
      </c>
      <c r="H35" s="447" t="s">
        <v>9</v>
      </c>
      <c r="I35" s="448" t="s">
        <v>117</v>
      </c>
      <c r="J35" s="449"/>
    </row>
    <row r="36" spans="3:10" ht="21.75" customHeight="1">
      <c r="C36" s="442"/>
      <c r="D36" s="443"/>
      <c r="E36" s="439" t="s">
        <v>26</v>
      </c>
      <c r="F36" s="439"/>
      <c r="G36" s="450"/>
      <c r="H36" s="447" t="s">
        <v>26</v>
      </c>
      <c r="I36" s="448"/>
      <c r="J36" s="449"/>
    </row>
    <row r="37" spans="2:10" s="42" customFormat="1" ht="21.75" customHeight="1">
      <c r="B37" s="97"/>
      <c r="C37" s="444"/>
      <c r="D37" s="445"/>
      <c r="E37" s="439" t="s">
        <v>273</v>
      </c>
      <c r="F37" s="439"/>
      <c r="G37" s="451"/>
      <c r="H37" s="447" t="s">
        <v>27</v>
      </c>
      <c r="I37" s="448"/>
      <c r="J37" s="449"/>
    </row>
    <row r="38" ht="18.75" customHeight="1"/>
  </sheetData>
  <sheetProtection/>
  <mergeCells count="29"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  <mergeCell ref="L9:L10"/>
    <mergeCell ref="S8:S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E37:F37"/>
    <mergeCell ref="C35:D37"/>
    <mergeCell ref="I35:J35"/>
    <mergeCell ref="I36:J36"/>
    <mergeCell ref="I37:J37"/>
    <mergeCell ref="G35:G37"/>
    <mergeCell ref="E35:F35"/>
    <mergeCell ref="E36:F3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39"/>
  <sheetViews>
    <sheetView zoomScalePageLayoutView="0" workbookViewId="0" topLeftCell="A21">
      <selection activeCell="B37" sqref="B37:J39"/>
    </sheetView>
  </sheetViews>
  <sheetFormatPr defaultColWidth="9.140625" defaultRowHeight="12.75"/>
  <cols>
    <col min="1" max="1" width="12.7109375" style="25" customWidth="1"/>
    <col min="2" max="2" width="80.28125" style="25" customWidth="1"/>
    <col min="3" max="3" width="22.421875" style="0" customWidth="1"/>
    <col min="4" max="4" width="21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5.8515625" style="116" customWidth="1"/>
  </cols>
  <sheetData>
    <row r="1" ht="12.75"/>
    <row r="2" spans="1:10" s="94" customFormat="1" ht="15.75">
      <c r="A2" s="106" t="s">
        <v>101</v>
      </c>
      <c r="B2" s="48"/>
      <c r="C2" s="107"/>
      <c r="E2" s="48"/>
      <c r="F2" s="48"/>
      <c r="G2" s="48"/>
      <c r="H2" s="48"/>
      <c r="I2" s="48"/>
      <c r="J2" s="145"/>
    </row>
    <row r="3" spans="1:9" s="116" customFormat="1" ht="18.75" customHeight="1">
      <c r="A3" s="165" t="s">
        <v>218</v>
      </c>
      <c r="B3" s="49"/>
      <c r="C3" s="166"/>
      <c r="E3" s="49"/>
      <c r="F3" s="49"/>
      <c r="G3" s="49"/>
      <c r="H3" s="49"/>
      <c r="I3" s="49"/>
    </row>
    <row r="4" spans="1:2" ht="21" customHeight="1" thickBot="1">
      <c r="A4" s="413" t="s">
        <v>114</v>
      </c>
      <c r="B4" s="413"/>
    </row>
    <row r="5" spans="1:10" s="103" customFormat="1" ht="33.75" customHeight="1">
      <c r="A5" s="108" t="s">
        <v>74</v>
      </c>
      <c r="B5" s="250" t="s">
        <v>120</v>
      </c>
      <c r="C5" s="148" t="s">
        <v>59</v>
      </c>
      <c r="D5" s="417" t="s">
        <v>114</v>
      </c>
      <c r="E5" s="418"/>
      <c r="F5" s="418"/>
      <c r="G5" s="418"/>
      <c r="H5" s="418"/>
      <c r="I5" s="419"/>
      <c r="J5" s="157" t="s">
        <v>43</v>
      </c>
    </row>
    <row r="6" spans="1:10" s="103" customFormat="1" ht="90.75" customHeight="1">
      <c r="A6" s="115" t="s">
        <v>78</v>
      </c>
      <c r="B6" s="220" t="s">
        <v>183</v>
      </c>
      <c r="C6" s="146"/>
      <c r="D6" s="149"/>
      <c r="E6" s="150"/>
      <c r="F6" s="150"/>
      <c r="G6" s="150"/>
      <c r="H6" s="150"/>
      <c r="I6" s="151"/>
      <c r="J6" s="158" t="s">
        <v>84</v>
      </c>
    </row>
    <row r="7" spans="1:10" s="103" customFormat="1" ht="15.75" customHeight="1">
      <c r="A7" s="147"/>
      <c r="B7" s="143"/>
      <c r="C7" s="102"/>
      <c r="D7" s="416" t="s">
        <v>89</v>
      </c>
      <c r="E7" s="416"/>
      <c r="F7" s="416"/>
      <c r="G7" s="416"/>
      <c r="H7" s="416"/>
      <c r="I7" s="416"/>
      <c r="J7" s="158" t="s">
        <v>84</v>
      </c>
    </row>
    <row r="8" spans="1:10" s="105" customFormat="1" ht="102">
      <c r="A8" s="414" t="s">
        <v>88</v>
      </c>
      <c r="B8" s="415"/>
      <c r="C8" s="104" t="s">
        <v>85</v>
      </c>
      <c r="D8" s="152" t="s">
        <v>182</v>
      </c>
      <c r="E8" s="221" t="s">
        <v>219</v>
      </c>
      <c r="F8" s="222" t="s">
        <v>220</v>
      </c>
      <c r="G8" s="222" t="s">
        <v>221</v>
      </c>
      <c r="H8" s="222" t="s">
        <v>222</v>
      </c>
      <c r="I8" s="221" t="s">
        <v>86</v>
      </c>
      <c r="J8" s="159"/>
    </row>
    <row r="9" spans="1:10" s="103" customFormat="1" ht="47.25" customHeight="1">
      <c r="A9" s="113" t="s">
        <v>195</v>
      </c>
      <c r="B9" s="227" t="s">
        <v>188</v>
      </c>
      <c r="C9" s="228"/>
      <c r="D9" s="230"/>
      <c r="E9" s="98"/>
      <c r="F9" s="98"/>
      <c r="G9" s="98"/>
      <c r="H9" s="231"/>
      <c r="I9" s="155"/>
      <c r="J9" s="251" t="s">
        <v>196</v>
      </c>
    </row>
    <row r="10" spans="1:10" s="103" customFormat="1" ht="48.75" customHeight="1">
      <c r="A10" s="113"/>
      <c r="B10" s="227"/>
      <c r="C10" s="228" t="s">
        <v>58</v>
      </c>
      <c r="D10" s="230" t="s">
        <v>138</v>
      </c>
      <c r="E10" s="98">
        <v>2840</v>
      </c>
      <c r="F10" s="98">
        <v>2904</v>
      </c>
      <c r="G10" s="98">
        <v>2904</v>
      </c>
      <c r="H10" s="231">
        <v>2904</v>
      </c>
      <c r="I10" s="155">
        <f>H10/G10</f>
        <v>1</v>
      </c>
      <c r="J10" s="235" t="s">
        <v>259</v>
      </c>
    </row>
    <row r="11" spans="1:11" s="103" customFormat="1" ht="45" customHeight="1">
      <c r="A11" s="113"/>
      <c r="B11" s="227"/>
      <c r="C11" s="228" t="s">
        <v>60</v>
      </c>
      <c r="D11" s="230" t="s">
        <v>140</v>
      </c>
      <c r="E11" s="98">
        <v>25</v>
      </c>
      <c r="F11" s="98">
        <v>25</v>
      </c>
      <c r="G11" s="98">
        <v>25</v>
      </c>
      <c r="H11" s="231">
        <v>25</v>
      </c>
      <c r="I11" s="155">
        <f>H11/G11</f>
        <v>1</v>
      </c>
      <c r="J11" s="251" t="s">
        <v>203</v>
      </c>
      <c r="K11" s="105" t="s">
        <v>252</v>
      </c>
    </row>
    <row r="12" spans="1:10" s="103" customFormat="1" ht="33" customHeight="1">
      <c r="A12" s="244" t="s">
        <v>197</v>
      </c>
      <c r="B12" s="245" t="s">
        <v>189</v>
      </c>
      <c r="C12" s="154"/>
      <c r="D12" s="189"/>
      <c r="E12" s="232"/>
      <c r="F12" s="110"/>
      <c r="G12" s="110"/>
      <c r="H12" s="232"/>
      <c r="I12" s="155"/>
      <c r="J12" s="252"/>
    </row>
    <row r="13" spans="1:11" s="103" customFormat="1" ht="58.5" customHeight="1">
      <c r="A13" s="236"/>
      <c r="B13" s="237"/>
      <c r="C13" s="154" t="s">
        <v>92</v>
      </c>
      <c r="D13" s="189" t="s">
        <v>122</v>
      </c>
      <c r="E13" s="232">
        <v>6123</v>
      </c>
      <c r="F13" s="110">
        <v>6200</v>
      </c>
      <c r="G13" s="110">
        <v>6200</v>
      </c>
      <c r="H13" s="232">
        <v>5830</v>
      </c>
      <c r="I13" s="155">
        <f>H13/G13</f>
        <v>0.9403225806451613</v>
      </c>
      <c r="J13" s="251" t="s">
        <v>258</v>
      </c>
      <c r="K13" s="105" t="s">
        <v>252</v>
      </c>
    </row>
    <row r="14" spans="1:10" s="103" customFormat="1" ht="15" customHeight="1">
      <c r="A14" s="244" t="s">
        <v>198</v>
      </c>
      <c r="B14" s="246" t="s">
        <v>191</v>
      </c>
      <c r="C14" s="153" t="s">
        <v>84</v>
      </c>
      <c r="D14" s="143" t="s">
        <v>79</v>
      </c>
      <c r="E14" s="233"/>
      <c r="F14" s="144"/>
      <c r="G14" s="144"/>
      <c r="H14" s="233"/>
      <c r="I14" s="156"/>
      <c r="J14" s="257" t="s">
        <v>84</v>
      </c>
    </row>
    <row r="15" spans="1:10" s="103" customFormat="1" ht="47.25" customHeight="1">
      <c r="A15" s="239"/>
      <c r="B15" s="238"/>
      <c r="C15" s="154" t="s">
        <v>57</v>
      </c>
      <c r="D15" s="191" t="s">
        <v>126</v>
      </c>
      <c r="E15" s="234">
        <v>538</v>
      </c>
      <c r="F15" s="111">
        <v>538</v>
      </c>
      <c r="G15" s="111">
        <v>538</v>
      </c>
      <c r="H15" s="234">
        <v>538</v>
      </c>
      <c r="I15" s="155">
        <f aca="true" t="shared" si="0" ref="I15:I33">H15/G15</f>
        <v>1</v>
      </c>
      <c r="J15" s="251" t="s">
        <v>201</v>
      </c>
    </row>
    <row r="16" spans="1:10" s="103" customFormat="1" ht="30" customHeight="1">
      <c r="A16" s="244" t="s">
        <v>199</v>
      </c>
      <c r="B16" s="247" t="s">
        <v>192</v>
      </c>
      <c r="C16" s="154"/>
      <c r="D16" s="191"/>
      <c r="E16" s="234"/>
      <c r="F16" s="111"/>
      <c r="G16" s="111"/>
      <c r="H16" s="234"/>
      <c r="I16" s="155"/>
      <c r="J16" s="251"/>
    </row>
    <row r="17" spans="1:10" s="103" customFormat="1" ht="40.5" customHeight="1">
      <c r="A17" s="236"/>
      <c r="B17" s="238"/>
      <c r="C17" s="154" t="s">
        <v>87</v>
      </c>
      <c r="D17" s="225" t="s">
        <v>129</v>
      </c>
      <c r="E17" s="234">
        <v>109</v>
      </c>
      <c r="F17" s="111">
        <v>88</v>
      </c>
      <c r="G17" s="111">
        <v>110</v>
      </c>
      <c r="H17" s="234">
        <v>78</v>
      </c>
      <c r="I17" s="155">
        <f t="shared" si="0"/>
        <v>0.7090909090909091</v>
      </c>
      <c r="J17" s="258" t="s">
        <v>260</v>
      </c>
    </row>
    <row r="18" spans="1:10" s="103" customFormat="1" ht="36" customHeight="1">
      <c r="A18" s="244" t="s">
        <v>184</v>
      </c>
      <c r="B18" s="247" t="s">
        <v>190</v>
      </c>
      <c r="C18" s="154" t="s">
        <v>84</v>
      </c>
      <c r="D18" s="109" t="s">
        <v>79</v>
      </c>
      <c r="E18" s="232"/>
      <c r="F18" s="110"/>
      <c r="G18" s="110"/>
      <c r="H18" s="232"/>
      <c r="I18" s="155"/>
      <c r="J18" s="257" t="s">
        <v>84</v>
      </c>
    </row>
    <row r="19" spans="1:10" s="103" customFormat="1" ht="37.5" customHeight="1">
      <c r="A19" s="236"/>
      <c r="B19" s="238"/>
      <c r="C19" s="154" t="s">
        <v>93</v>
      </c>
      <c r="D19" s="191" t="s">
        <v>124</v>
      </c>
      <c r="E19" s="232">
        <v>800</v>
      </c>
      <c r="F19" s="110">
        <v>950</v>
      </c>
      <c r="G19" s="110">
        <v>950</v>
      </c>
      <c r="H19" s="232">
        <v>250</v>
      </c>
      <c r="I19" s="155">
        <f>H19/G19</f>
        <v>0.2631578947368421</v>
      </c>
      <c r="J19" s="251" t="s">
        <v>261</v>
      </c>
    </row>
    <row r="20" spans="1:10" s="103" customFormat="1" ht="36" customHeight="1">
      <c r="A20" s="244" t="s">
        <v>185</v>
      </c>
      <c r="B20" s="248" t="s">
        <v>187</v>
      </c>
      <c r="C20" s="229"/>
      <c r="D20" s="189"/>
      <c r="E20" s="231"/>
      <c r="F20" s="98"/>
      <c r="G20" s="98"/>
      <c r="H20" s="231"/>
      <c r="I20" s="155"/>
      <c r="J20" s="259"/>
    </row>
    <row r="21" spans="1:10" s="103" customFormat="1" ht="38.25" customHeight="1">
      <c r="A21" s="240"/>
      <c r="B21" s="241"/>
      <c r="C21" s="229" t="s">
        <v>106</v>
      </c>
      <c r="D21" s="189" t="s">
        <v>136</v>
      </c>
      <c r="E21" s="231">
        <v>770</v>
      </c>
      <c r="F21" s="98">
        <v>775</v>
      </c>
      <c r="G21" s="98">
        <v>532</v>
      </c>
      <c r="H21" s="231">
        <v>532</v>
      </c>
      <c r="I21" s="155">
        <f>H21/G21</f>
        <v>1</v>
      </c>
      <c r="J21" s="251" t="s">
        <v>262</v>
      </c>
    </row>
    <row r="22" spans="1:10" s="103" customFormat="1" ht="34.5" customHeight="1">
      <c r="A22" s="244" t="s">
        <v>200</v>
      </c>
      <c r="B22" s="249" t="s">
        <v>193</v>
      </c>
      <c r="C22" s="154" t="s">
        <v>84</v>
      </c>
      <c r="D22" s="109" t="s">
        <v>79</v>
      </c>
      <c r="E22" s="234"/>
      <c r="F22" s="111"/>
      <c r="G22" s="111"/>
      <c r="H22" s="234"/>
      <c r="I22" s="155"/>
      <c r="J22" s="257" t="s">
        <v>84</v>
      </c>
    </row>
    <row r="23" spans="1:10" s="103" customFormat="1" ht="39" customHeight="1">
      <c r="A23" s="240"/>
      <c r="B23" s="241"/>
      <c r="C23" s="229" t="s">
        <v>127</v>
      </c>
      <c r="D23" s="191" t="s">
        <v>132</v>
      </c>
      <c r="E23" s="231">
        <v>109</v>
      </c>
      <c r="F23" s="98">
        <v>120</v>
      </c>
      <c r="G23" s="98">
        <v>109</v>
      </c>
      <c r="H23" s="231">
        <v>84</v>
      </c>
      <c r="I23" s="155">
        <f t="shared" si="0"/>
        <v>0.7706422018348624</v>
      </c>
      <c r="J23" s="334" t="s">
        <v>263</v>
      </c>
    </row>
    <row r="24" spans="1:10" s="103" customFormat="1" ht="24.75" customHeight="1">
      <c r="A24" s="240"/>
      <c r="B24" s="241"/>
      <c r="C24" s="229" t="s">
        <v>130</v>
      </c>
      <c r="D24" s="189" t="s">
        <v>134</v>
      </c>
      <c r="E24" s="231">
        <v>1</v>
      </c>
      <c r="F24" s="98">
        <v>1</v>
      </c>
      <c r="G24" s="98">
        <v>1</v>
      </c>
      <c r="H24" s="231">
        <v>1</v>
      </c>
      <c r="I24" s="155">
        <f t="shared" si="0"/>
        <v>1</v>
      </c>
      <c r="J24" s="259" t="s">
        <v>202</v>
      </c>
    </row>
    <row r="25" spans="1:10" s="103" customFormat="1" ht="39" customHeight="1">
      <c r="A25" s="244" t="s">
        <v>186</v>
      </c>
      <c r="B25" s="248" t="s">
        <v>194</v>
      </c>
      <c r="C25" s="229"/>
      <c r="D25" s="189"/>
      <c r="E25" s="231"/>
      <c r="F25" s="98"/>
      <c r="G25" s="98"/>
      <c r="H25" s="231"/>
      <c r="I25" s="155"/>
      <c r="J25" s="259"/>
    </row>
    <row r="26" spans="1:10" s="103" customFormat="1" ht="36" customHeight="1">
      <c r="A26" s="240"/>
      <c r="B26" s="241"/>
      <c r="C26" s="229" t="s">
        <v>157</v>
      </c>
      <c r="D26" s="230" t="s">
        <v>143</v>
      </c>
      <c r="E26" s="98">
        <v>1</v>
      </c>
      <c r="F26" s="98">
        <v>1</v>
      </c>
      <c r="G26" s="98">
        <v>1</v>
      </c>
      <c r="H26" s="98">
        <v>0</v>
      </c>
      <c r="I26" s="155">
        <f t="shared" si="0"/>
        <v>0</v>
      </c>
      <c r="J26" s="260" t="s">
        <v>264</v>
      </c>
    </row>
    <row r="27" spans="1:10" s="103" customFormat="1" ht="41.25" customHeight="1">
      <c r="A27" s="240"/>
      <c r="B27" s="241"/>
      <c r="C27" s="335" t="s">
        <v>160</v>
      </c>
      <c r="D27" s="242" t="s">
        <v>145</v>
      </c>
      <c r="E27" s="98">
        <v>3</v>
      </c>
      <c r="F27" s="98">
        <v>3</v>
      </c>
      <c r="G27" s="98">
        <v>3</v>
      </c>
      <c r="H27" s="98">
        <v>0</v>
      </c>
      <c r="I27" s="155">
        <f t="shared" si="0"/>
        <v>0</v>
      </c>
      <c r="J27" s="260" t="s">
        <v>265</v>
      </c>
    </row>
    <row r="28" spans="1:10" s="103" customFormat="1" ht="41.25" customHeight="1">
      <c r="A28" s="240"/>
      <c r="B28" s="241"/>
      <c r="C28" s="335" t="s">
        <v>156</v>
      </c>
      <c r="D28" s="230" t="s">
        <v>145</v>
      </c>
      <c r="E28" s="98">
        <v>1</v>
      </c>
      <c r="F28" s="98">
        <v>1</v>
      </c>
      <c r="G28" s="98">
        <v>1</v>
      </c>
      <c r="H28" s="98">
        <v>0</v>
      </c>
      <c r="I28" s="155">
        <f t="shared" si="0"/>
        <v>0</v>
      </c>
      <c r="J28" s="260" t="s">
        <v>266</v>
      </c>
    </row>
    <row r="29" spans="1:10" s="103" customFormat="1" ht="36">
      <c r="A29" s="240"/>
      <c r="B29" s="241"/>
      <c r="C29" s="335" t="s">
        <v>159</v>
      </c>
      <c r="D29" s="230" t="s">
        <v>145</v>
      </c>
      <c r="E29" s="98">
        <v>1</v>
      </c>
      <c r="F29" s="98">
        <v>1</v>
      </c>
      <c r="G29" s="98">
        <v>1</v>
      </c>
      <c r="H29" s="98">
        <v>0</v>
      </c>
      <c r="I29" s="155">
        <f t="shared" si="0"/>
        <v>0</v>
      </c>
      <c r="J29" s="260" t="s">
        <v>268</v>
      </c>
    </row>
    <row r="30" spans="1:10" s="103" customFormat="1" ht="36">
      <c r="A30" s="240"/>
      <c r="B30" s="241"/>
      <c r="C30" s="335" t="s">
        <v>148</v>
      </c>
      <c r="D30" s="230" t="s">
        <v>134</v>
      </c>
      <c r="E30" s="98">
        <v>1</v>
      </c>
      <c r="F30" s="98">
        <v>1</v>
      </c>
      <c r="G30" s="98">
        <v>1</v>
      </c>
      <c r="H30" s="98">
        <v>0</v>
      </c>
      <c r="I30" s="155">
        <f t="shared" si="0"/>
        <v>0</v>
      </c>
      <c r="J30" s="260" t="s">
        <v>267</v>
      </c>
    </row>
    <row r="31" spans="1:10" s="103" customFormat="1" ht="43.5" customHeight="1">
      <c r="A31" s="240"/>
      <c r="B31" s="241"/>
      <c r="C31" s="335" t="s">
        <v>149</v>
      </c>
      <c r="D31" s="243" t="s">
        <v>152</v>
      </c>
      <c r="E31" s="98">
        <v>30</v>
      </c>
      <c r="F31" s="98">
        <v>10</v>
      </c>
      <c r="G31" s="98">
        <v>10</v>
      </c>
      <c r="H31" s="98">
        <v>0</v>
      </c>
      <c r="I31" s="155">
        <f t="shared" si="0"/>
        <v>0</v>
      </c>
      <c r="J31" s="261" t="s">
        <v>269</v>
      </c>
    </row>
    <row r="32" spans="1:10" s="103" customFormat="1" ht="23.25" customHeight="1">
      <c r="A32" s="226"/>
      <c r="B32" s="227"/>
      <c r="C32" s="335" t="s">
        <v>150</v>
      </c>
      <c r="D32" s="243" t="s">
        <v>154</v>
      </c>
      <c r="E32" s="98">
        <v>0</v>
      </c>
      <c r="F32" s="98">
        <v>0</v>
      </c>
      <c r="G32" s="98">
        <v>0</v>
      </c>
      <c r="H32" s="98">
        <v>0</v>
      </c>
      <c r="I32" s="155">
        <v>0</v>
      </c>
      <c r="J32" s="260" t="s">
        <v>270</v>
      </c>
    </row>
    <row r="33" spans="1:10" s="103" customFormat="1" ht="23.25" customHeight="1">
      <c r="A33" s="226"/>
      <c r="B33" s="227"/>
      <c r="C33" s="335" t="s">
        <v>165</v>
      </c>
      <c r="D33" s="243" t="s">
        <v>272</v>
      </c>
      <c r="E33" s="98">
        <v>2</v>
      </c>
      <c r="F33" s="98">
        <v>2</v>
      </c>
      <c r="G33" s="98">
        <v>1</v>
      </c>
      <c r="H33" s="98"/>
      <c r="I33" s="155">
        <f t="shared" si="0"/>
        <v>0</v>
      </c>
      <c r="J33" s="261" t="s">
        <v>271</v>
      </c>
    </row>
    <row r="34" spans="1:10" s="103" customFormat="1" ht="15" customHeight="1" thickBot="1">
      <c r="A34" s="114"/>
      <c r="B34" s="253"/>
      <c r="C34" s="112"/>
      <c r="D34" s="254"/>
      <c r="E34" s="255"/>
      <c r="F34" s="255"/>
      <c r="G34" s="255"/>
      <c r="H34" s="255"/>
      <c r="I34" s="256"/>
      <c r="J34" s="160"/>
    </row>
    <row r="37" spans="1:11" ht="15.75" customHeight="1">
      <c r="A37" s="420"/>
      <c r="B37" s="452" t="s">
        <v>24</v>
      </c>
      <c r="C37" s="453" t="s">
        <v>9</v>
      </c>
      <c r="D37" s="454" t="s">
        <v>119</v>
      </c>
      <c r="E37" s="455"/>
      <c r="F37" s="452" t="s">
        <v>25</v>
      </c>
      <c r="G37" s="456"/>
      <c r="H37" s="457"/>
      <c r="I37" s="453" t="s">
        <v>9</v>
      </c>
      <c r="J37" s="458" t="s">
        <v>117</v>
      </c>
      <c r="K37" s="17"/>
    </row>
    <row r="38" spans="1:11" ht="15.75" customHeight="1">
      <c r="A38" s="420"/>
      <c r="B38" s="459"/>
      <c r="C38" s="453" t="s">
        <v>26</v>
      </c>
      <c r="D38" s="454"/>
      <c r="E38" s="455"/>
      <c r="F38" s="459"/>
      <c r="G38" s="460"/>
      <c r="H38" s="461"/>
      <c r="I38" s="453" t="s">
        <v>26</v>
      </c>
      <c r="J38" s="458"/>
      <c r="K38" s="17"/>
    </row>
    <row r="39" spans="1:11" ht="33" customHeight="1">
      <c r="A39" s="420"/>
      <c r="B39" s="462"/>
      <c r="C39" s="453" t="s">
        <v>27</v>
      </c>
      <c r="D39" s="454" t="s">
        <v>273</v>
      </c>
      <c r="E39" s="455"/>
      <c r="F39" s="462"/>
      <c r="G39" s="463"/>
      <c r="H39" s="464"/>
      <c r="I39" s="453" t="s">
        <v>27</v>
      </c>
      <c r="J39" s="458"/>
      <c r="K39" s="17"/>
    </row>
    <row r="42" ht="15" customHeight="1"/>
  </sheetData>
  <sheetProtection/>
  <mergeCells count="10">
    <mergeCell ref="A4:B4"/>
    <mergeCell ref="D37:E37"/>
    <mergeCell ref="D38:E38"/>
    <mergeCell ref="B37:B39"/>
    <mergeCell ref="D39:E39"/>
    <mergeCell ref="A8:B8"/>
    <mergeCell ref="D7:I7"/>
    <mergeCell ref="D5:I5"/>
    <mergeCell ref="A37:A39"/>
    <mergeCell ref="F37:H39"/>
  </mergeCells>
  <printOptions horizontalCentered="1" verticalCentered="1"/>
  <pageMargins left="0" right="0" top="0" bottom="0" header="0" footer="0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37"/>
  <sheetViews>
    <sheetView tabSelected="1" zoomScale="90" zoomScaleNormal="90" zoomScalePageLayoutView="0" workbookViewId="0" topLeftCell="A13">
      <selection activeCell="A2" sqref="A2:L38"/>
    </sheetView>
  </sheetViews>
  <sheetFormatPr defaultColWidth="9.140625" defaultRowHeight="12.75"/>
  <cols>
    <col min="1" max="1" width="18.28125" style="119" customWidth="1"/>
    <col min="2" max="2" width="23.8515625" style="119" customWidth="1"/>
    <col min="3" max="3" width="14.140625" style="119" customWidth="1"/>
    <col min="4" max="4" width="15.421875" style="119" customWidth="1"/>
    <col min="5" max="5" width="17.421875" style="119" customWidth="1"/>
    <col min="6" max="6" width="17.57421875" style="119" customWidth="1"/>
    <col min="7" max="7" width="19.7109375" style="119" customWidth="1"/>
    <col min="8" max="8" width="21.8515625" style="119" customWidth="1"/>
    <col min="9" max="9" width="24.8515625" style="119" customWidth="1"/>
    <col min="10" max="10" width="29.00390625" style="119" customWidth="1"/>
    <col min="11" max="11" width="25.140625" style="119" customWidth="1"/>
    <col min="12" max="12" width="14.421875" style="119" customWidth="1"/>
    <col min="13" max="16384" width="9.140625" style="119" customWidth="1"/>
  </cols>
  <sheetData>
    <row r="2" spans="1:9" s="129" customFormat="1" ht="15.75">
      <c r="A2" s="290" t="s">
        <v>102</v>
      </c>
      <c r="B2" s="291"/>
      <c r="C2" s="292"/>
      <c r="D2" s="291"/>
      <c r="E2" s="291"/>
      <c r="F2" s="291"/>
      <c r="G2" s="130"/>
      <c r="H2" s="130"/>
      <c r="I2" s="130"/>
    </row>
    <row r="3" spans="1:9" s="124" customFormat="1" ht="12.75">
      <c r="A3" s="123"/>
      <c r="B3" s="293"/>
      <c r="C3" s="293"/>
      <c r="D3" s="293"/>
      <c r="E3" s="293"/>
      <c r="F3" s="293"/>
      <c r="G3" s="125"/>
      <c r="H3" s="125"/>
      <c r="I3" s="125"/>
    </row>
    <row r="4" spans="1:9" s="127" customFormat="1" ht="12.75">
      <c r="A4" s="123" t="s">
        <v>82</v>
      </c>
      <c r="B4" s="293"/>
      <c r="C4" s="123"/>
      <c r="D4" s="293"/>
      <c r="E4" s="293"/>
      <c r="F4" s="293"/>
      <c r="G4" s="128"/>
      <c r="H4" s="128"/>
      <c r="I4" s="128"/>
    </row>
    <row r="5" spans="1:9" ht="13.5" thickBot="1">
      <c r="A5" s="294"/>
      <c r="B5" s="294"/>
      <c r="C5" s="118"/>
      <c r="D5" s="294"/>
      <c r="E5" s="118"/>
      <c r="F5" s="118"/>
      <c r="G5" s="120"/>
      <c r="H5" s="120"/>
      <c r="I5" s="120"/>
    </row>
    <row r="6" spans="1:11" ht="12.75" customHeight="1">
      <c r="A6" s="433" t="s">
        <v>49</v>
      </c>
      <c r="B6" s="432" t="s">
        <v>61</v>
      </c>
      <c r="C6" s="217" t="s">
        <v>62</v>
      </c>
      <c r="D6" s="217" t="s">
        <v>63</v>
      </c>
      <c r="E6" s="217" t="s">
        <v>80</v>
      </c>
      <c r="F6" s="217" t="s">
        <v>246</v>
      </c>
      <c r="G6" s="432" t="s">
        <v>247</v>
      </c>
      <c r="H6" s="432" t="s">
        <v>65</v>
      </c>
      <c r="I6" s="432" t="s">
        <v>81</v>
      </c>
      <c r="J6" s="432" t="s">
        <v>66</v>
      </c>
      <c r="K6" s="424" t="s">
        <v>43</v>
      </c>
    </row>
    <row r="7" spans="1:11" ht="12.75" customHeight="1">
      <c r="A7" s="434"/>
      <c r="B7" s="427"/>
      <c r="C7" s="218" t="s">
        <v>44</v>
      </c>
      <c r="D7" s="218" t="s">
        <v>67</v>
      </c>
      <c r="E7" s="218" t="s">
        <v>67</v>
      </c>
      <c r="F7" s="427" t="s">
        <v>46</v>
      </c>
      <c r="G7" s="427"/>
      <c r="H7" s="427"/>
      <c r="I7" s="427"/>
      <c r="J7" s="427"/>
      <c r="K7" s="425"/>
    </row>
    <row r="8" spans="1:11" ht="18.75" customHeight="1" thickBot="1">
      <c r="A8" s="435"/>
      <c r="B8" s="428"/>
      <c r="C8" s="219" t="s">
        <v>45</v>
      </c>
      <c r="D8" s="219" t="s">
        <v>45</v>
      </c>
      <c r="E8" s="219" t="s">
        <v>45</v>
      </c>
      <c r="F8" s="428"/>
      <c r="G8" s="428"/>
      <c r="H8" s="428"/>
      <c r="I8" s="428"/>
      <c r="J8" s="428"/>
      <c r="K8" s="426"/>
    </row>
    <row r="9" spans="1:11" ht="38.25">
      <c r="A9" s="209" t="s">
        <v>235</v>
      </c>
      <c r="B9" s="210" t="s">
        <v>236</v>
      </c>
      <c r="C9" s="283">
        <v>1000</v>
      </c>
      <c r="D9" s="210">
        <v>2017</v>
      </c>
      <c r="E9" s="210">
        <v>2017</v>
      </c>
      <c r="F9" s="283">
        <v>0</v>
      </c>
      <c r="G9" s="283">
        <v>1000</v>
      </c>
      <c r="H9" s="283">
        <v>0</v>
      </c>
      <c r="I9" s="283">
        <v>0</v>
      </c>
      <c r="J9" s="283">
        <v>0</v>
      </c>
      <c r="K9" s="211" t="s">
        <v>250</v>
      </c>
    </row>
    <row r="10" spans="1:11" ht="42.75" customHeight="1">
      <c r="A10" s="212" t="s">
        <v>237</v>
      </c>
      <c r="B10" s="210" t="s">
        <v>238</v>
      </c>
      <c r="C10" s="284">
        <v>60000</v>
      </c>
      <c r="D10" s="213">
        <v>2017</v>
      </c>
      <c r="E10" s="213">
        <v>2017</v>
      </c>
      <c r="F10" s="284">
        <v>39890.4</v>
      </c>
      <c r="G10" s="284">
        <v>60000</v>
      </c>
      <c r="H10" s="283">
        <v>0</v>
      </c>
      <c r="I10" s="283">
        <v>0</v>
      </c>
      <c r="J10" s="283">
        <v>0</v>
      </c>
      <c r="K10" s="214" t="s">
        <v>249</v>
      </c>
    </row>
    <row r="11" spans="1:11" ht="46.5" customHeight="1">
      <c r="A11" s="212" t="s">
        <v>237</v>
      </c>
      <c r="B11" s="210" t="s">
        <v>239</v>
      </c>
      <c r="C11" s="285">
        <v>16760</v>
      </c>
      <c r="D11" s="216">
        <v>2017</v>
      </c>
      <c r="E11" s="216">
        <v>2017</v>
      </c>
      <c r="F11" s="285">
        <v>17937.6</v>
      </c>
      <c r="G11" s="285">
        <v>16760</v>
      </c>
      <c r="H11" s="283">
        <v>0</v>
      </c>
      <c r="I11" s="283">
        <v>0</v>
      </c>
      <c r="J11" s="283">
        <v>0</v>
      </c>
      <c r="K11" s="211" t="s">
        <v>248</v>
      </c>
    </row>
    <row r="12" spans="1:11" ht="38.25">
      <c r="A12" s="215" t="s">
        <v>175</v>
      </c>
      <c r="B12" s="216" t="s">
        <v>176</v>
      </c>
      <c r="C12" s="285">
        <v>580915</v>
      </c>
      <c r="D12" s="216">
        <v>2015</v>
      </c>
      <c r="E12" s="216">
        <v>2017</v>
      </c>
      <c r="F12" s="285">
        <v>228654</v>
      </c>
      <c r="G12" s="285">
        <v>228654</v>
      </c>
      <c r="H12" s="285">
        <v>0</v>
      </c>
      <c r="I12" s="285">
        <v>0</v>
      </c>
      <c r="J12" s="285">
        <v>0</v>
      </c>
      <c r="K12" s="289" t="s">
        <v>177</v>
      </c>
    </row>
    <row r="13" spans="1:11" ht="63.75">
      <c r="A13" s="215" t="s">
        <v>178</v>
      </c>
      <c r="B13" s="216" t="s">
        <v>179</v>
      </c>
      <c r="C13" s="285">
        <v>103649.8</v>
      </c>
      <c r="D13" s="216">
        <v>2016</v>
      </c>
      <c r="E13" s="216">
        <v>2020</v>
      </c>
      <c r="F13" s="285">
        <v>42524</v>
      </c>
      <c r="G13" s="285">
        <v>42524</v>
      </c>
      <c r="H13" s="285">
        <v>0</v>
      </c>
      <c r="I13" s="285">
        <v>0</v>
      </c>
      <c r="J13" s="285">
        <v>0</v>
      </c>
      <c r="K13" s="289" t="s">
        <v>177</v>
      </c>
    </row>
    <row r="14" spans="1:11" ht="38.25">
      <c r="A14" s="215" t="s">
        <v>243</v>
      </c>
      <c r="B14" s="216" t="s">
        <v>242</v>
      </c>
      <c r="C14" s="285">
        <v>4000</v>
      </c>
      <c r="D14" s="216">
        <v>2017</v>
      </c>
      <c r="E14" s="216">
        <v>2017</v>
      </c>
      <c r="F14" s="285">
        <v>2275.6</v>
      </c>
      <c r="G14" s="285">
        <v>4000</v>
      </c>
      <c r="H14" s="285">
        <v>0</v>
      </c>
      <c r="I14" s="285">
        <v>0</v>
      </c>
      <c r="J14" s="285">
        <v>0</v>
      </c>
      <c r="K14" s="213" t="s">
        <v>248</v>
      </c>
    </row>
    <row r="15" spans="1:11" ht="25.5">
      <c r="A15" s="215" t="s">
        <v>180</v>
      </c>
      <c r="B15" s="216" t="s">
        <v>181</v>
      </c>
      <c r="C15" s="285">
        <v>42350</v>
      </c>
      <c r="D15" s="216">
        <v>2017</v>
      </c>
      <c r="E15" s="216">
        <v>2017</v>
      </c>
      <c r="F15" s="285">
        <v>301245.2</v>
      </c>
      <c r="G15" s="285">
        <v>42350</v>
      </c>
      <c r="H15" s="285">
        <v>3675</v>
      </c>
      <c r="I15" s="285">
        <v>3675</v>
      </c>
      <c r="J15" s="285">
        <v>3675</v>
      </c>
      <c r="K15" s="211" t="s">
        <v>248</v>
      </c>
    </row>
    <row r="16" spans="1:11" ht="38.25">
      <c r="A16" s="215" t="s">
        <v>240</v>
      </c>
      <c r="B16" s="216" t="s">
        <v>241</v>
      </c>
      <c r="C16" s="285">
        <v>2000</v>
      </c>
      <c r="D16" s="216">
        <v>2017</v>
      </c>
      <c r="E16" s="216">
        <v>2017</v>
      </c>
      <c r="F16" s="285">
        <v>2977.9</v>
      </c>
      <c r="G16" s="285">
        <v>2000</v>
      </c>
      <c r="H16" s="285">
        <v>0</v>
      </c>
      <c r="I16" s="285">
        <v>0</v>
      </c>
      <c r="J16" s="285">
        <v>0</v>
      </c>
      <c r="K16" s="211" t="s">
        <v>248</v>
      </c>
    </row>
    <row r="17" spans="1:11" ht="65.25" customHeight="1">
      <c r="A17" s="215" t="s">
        <v>244</v>
      </c>
      <c r="B17" s="216" t="s">
        <v>245</v>
      </c>
      <c r="C17" s="285">
        <v>5412</v>
      </c>
      <c r="D17" s="216">
        <v>2017</v>
      </c>
      <c r="E17" s="216">
        <v>2017</v>
      </c>
      <c r="F17" s="285">
        <v>46797</v>
      </c>
      <c r="G17" s="285">
        <v>5412</v>
      </c>
      <c r="H17" s="285">
        <v>0</v>
      </c>
      <c r="I17" s="285">
        <v>0</v>
      </c>
      <c r="J17" s="285">
        <v>0</v>
      </c>
      <c r="K17" s="211" t="s">
        <v>248</v>
      </c>
    </row>
    <row r="18" spans="1:11" ht="12.75">
      <c r="A18" s="205"/>
      <c r="B18" s="206"/>
      <c r="C18" s="286"/>
      <c r="D18" s="206"/>
      <c r="E18" s="206"/>
      <c r="F18" s="206"/>
      <c r="G18" s="286"/>
      <c r="H18" s="206"/>
      <c r="I18" s="206"/>
      <c r="J18" s="206"/>
      <c r="K18" s="207"/>
    </row>
    <row r="19" spans="1:11" ht="13.5" thickBo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9" ht="20.25" customHeight="1">
      <c r="A20" s="120"/>
      <c r="B20" s="120"/>
      <c r="C20" s="120"/>
      <c r="D20" s="120"/>
      <c r="E20" s="120"/>
      <c r="F20" s="120"/>
      <c r="G20" s="287">
        <f>SUM(G9:G19)</f>
        <v>402700</v>
      </c>
      <c r="H20" s="208">
        <f>SUM(H9:H19)</f>
        <v>3675</v>
      </c>
      <c r="I20" s="208">
        <f>SUM(I9:I19)</f>
        <v>3675</v>
      </c>
    </row>
    <row r="21" spans="5:9" ht="12.75">
      <c r="E21" s="120"/>
      <c r="F21" s="120"/>
      <c r="G21" s="120"/>
      <c r="H21" s="120"/>
      <c r="I21" s="120"/>
    </row>
    <row r="22" spans="7:9" ht="12.75" customHeight="1">
      <c r="G22" s="120"/>
      <c r="H22" s="120"/>
      <c r="I22" s="120"/>
    </row>
    <row r="23" spans="1:9" s="127" customFormat="1" ht="12.75">
      <c r="A23" s="126" t="s">
        <v>83</v>
      </c>
      <c r="G23" s="128"/>
      <c r="H23" s="128"/>
      <c r="I23" s="128"/>
    </row>
    <row r="24" spans="3:9" ht="16.5" thickBot="1">
      <c r="C24" s="131"/>
      <c r="D24" s="121"/>
      <c r="E24" s="118"/>
      <c r="F24" s="118"/>
      <c r="G24" s="121"/>
      <c r="H24" s="122"/>
      <c r="I24" s="122"/>
    </row>
    <row r="25" spans="1:12" ht="18.75" customHeight="1">
      <c r="A25" s="436" t="s">
        <v>49</v>
      </c>
      <c r="B25" s="429" t="s">
        <v>61</v>
      </c>
      <c r="C25" s="141" t="s">
        <v>47</v>
      </c>
      <c r="D25" s="141" t="s">
        <v>62</v>
      </c>
      <c r="E25" s="141" t="s">
        <v>63</v>
      </c>
      <c r="F25" s="141" t="s">
        <v>64</v>
      </c>
      <c r="G25" s="141" t="s">
        <v>246</v>
      </c>
      <c r="H25" s="429" t="s">
        <v>247</v>
      </c>
      <c r="I25" s="429" t="s">
        <v>81</v>
      </c>
      <c r="J25" s="429" t="s">
        <v>65</v>
      </c>
      <c r="K25" s="429" t="s">
        <v>66</v>
      </c>
      <c r="L25" s="421" t="s">
        <v>43</v>
      </c>
    </row>
    <row r="26" spans="1:12" ht="12.75">
      <c r="A26" s="437"/>
      <c r="B26" s="430"/>
      <c r="C26" s="117" t="s">
        <v>48</v>
      </c>
      <c r="D26" s="117" t="s">
        <v>44</v>
      </c>
      <c r="E26" s="117" t="s">
        <v>67</v>
      </c>
      <c r="F26" s="117" t="s">
        <v>67</v>
      </c>
      <c r="G26" s="117" t="s">
        <v>46</v>
      </c>
      <c r="H26" s="430"/>
      <c r="I26" s="430"/>
      <c r="J26" s="430"/>
      <c r="K26" s="430"/>
      <c r="L26" s="422"/>
    </row>
    <row r="27" spans="1:12" ht="13.5" thickBot="1">
      <c r="A27" s="438"/>
      <c r="B27" s="431"/>
      <c r="C27" s="142"/>
      <c r="D27" s="142" t="s">
        <v>45</v>
      </c>
      <c r="E27" s="142" t="s">
        <v>45</v>
      </c>
      <c r="F27" s="142" t="s">
        <v>45</v>
      </c>
      <c r="G27" s="142"/>
      <c r="H27" s="431"/>
      <c r="I27" s="431"/>
      <c r="J27" s="431"/>
      <c r="K27" s="431"/>
      <c r="L27" s="423"/>
    </row>
    <row r="28" spans="1:12" ht="12.75">
      <c r="A28" s="138" t="s">
        <v>174</v>
      </c>
      <c r="B28" s="139" t="s">
        <v>251</v>
      </c>
      <c r="C28" s="139" t="s">
        <v>172</v>
      </c>
      <c r="D28" s="139">
        <v>0</v>
      </c>
      <c r="E28" s="139">
        <v>0</v>
      </c>
      <c r="F28" s="139">
        <v>0</v>
      </c>
      <c r="G28" s="139">
        <v>0</v>
      </c>
      <c r="H28" s="204">
        <v>0</v>
      </c>
      <c r="I28" s="204">
        <v>0</v>
      </c>
      <c r="J28" s="204">
        <v>0</v>
      </c>
      <c r="K28" s="139">
        <v>0</v>
      </c>
      <c r="L28" s="140"/>
    </row>
    <row r="29" spans="1:12" ht="12.7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ht="12.7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</row>
    <row r="31" spans="1:12" ht="13.5" thickBo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</row>
    <row r="32" ht="12.75">
      <c r="A32" t="s">
        <v>173</v>
      </c>
    </row>
    <row r="35" spans="1:9" ht="19.5" customHeight="1">
      <c r="A35" s="452" t="s">
        <v>24</v>
      </c>
      <c r="B35" s="457"/>
      <c r="C35" s="453" t="s">
        <v>9</v>
      </c>
      <c r="D35" s="454" t="s">
        <v>119</v>
      </c>
      <c r="E35" s="455"/>
      <c r="F35" s="465" t="s">
        <v>25</v>
      </c>
      <c r="G35" s="453" t="s">
        <v>9</v>
      </c>
      <c r="H35" s="454" t="s">
        <v>117</v>
      </c>
      <c r="I35" s="455"/>
    </row>
    <row r="36" spans="1:9" ht="19.5" customHeight="1">
      <c r="A36" s="459"/>
      <c r="B36" s="461"/>
      <c r="C36" s="453" t="s">
        <v>26</v>
      </c>
      <c r="D36" s="454"/>
      <c r="E36" s="455"/>
      <c r="F36" s="466"/>
      <c r="G36" s="453" t="s">
        <v>26</v>
      </c>
      <c r="H36" s="454"/>
      <c r="I36" s="455"/>
    </row>
    <row r="37" spans="1:9" ht="19.5" customHeight="1">
      <c r="A37" s="462"/>
      <c r="B37" s="464"/>
      <c r="C37" s="453" t="s">
        <v>27</v>
      </c>
      <c r="D37" s="454" t="s">
        <v>274</v>
      </c>
      <c r="E37" s="455"/>
      <c r="F37" s="467"/>
      <c r="G37" s="453" t="s">
        <v>27</v>
      </c>
      <c r="H37" s="454"/>
      <c r="I37" s="455"/>
    </row>
  </sheetData>
  <sheetProtection/>
  <mergeCells count="23">
    <mergeCell ref="A35:B37"/>
    <mergeCell ref="D35:E35"/>
    <mergeCell ref="F35:F37"/>
    <mergeCell ref="H35:I35"/>
    <mergeCell ref="D36:E36"/>
    <mergeCell ref="H36:I36"/>
    <mergeCell ref="D37:E37"/>
    <mergeCell ref="H37:I37"/>
    <mergeCell ref="A6:A8"/>
    <mergeCell ref="A25:A27"/>
    <mergeCell ref="B25:B27"/>
    <mergeCell ref="H25:H27"/>
    <mergeCell ref="I25:I27"/>
    <mergeCell ref="J25:J27"/>
    <mergeCell ref="L25:L27"/>
    <mergeCell ref="K6:K8"/>
    <mergeCell ref="F7:F8"/>
    <mergeCell ref="K25:K2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Avidana</cp:lastModifiedBy>
  <cp:lastPrinted>2017-05-16T12:34:02Z</cp:lastPrinted>
  <dcterms:created xsi:type="dcterms:W3CDTF">2006-01-12T07:01:41Z</dcterms:created>
  <dcterms:modified xsi:type="dcterms:W3CDTF">2017-05-16T12:34:11Z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