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521" windowWidth="15480" windowHeight="6180" tabRatio="715" activeTab="3"/>
  </bookViews>
  <sheets>
    <sheet name="Aneksi 2 ATP" sheetId="1" r:id="rId1"/>
    <sheet name="Aneksi nr.3 ATP" sheetId="2" r:id="rId2"/>
    <sheet name="Aneksi nr.4 ATP" sheetId="3" r:id="rId3"/>
    <sheet name="Aneksi nr.5 AT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<sst xmlns="http://schemas.openxmlformats.org/spreadsheetml/2006/main" count="335" uniqueCount="207">
  <si>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</si>
  <si>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</si>
  <si>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</si>
  <si>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</si>
  <si>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</si>
  <si>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</si>
  <si>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</si>
  <si>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</si>
  <si>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</si>
  <si>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</si>
  <si>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</si>
  <si>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</si>
  <si>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</si>
  <si>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</si>
  <si>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</si>
  <si>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</si>
  <si>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</si>
  <si>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</si>
  <si>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</si>
  <si>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</si>
  <si>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</si>
  <si>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</si>
  <si>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</si>
  <si>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</si>
  <si>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</si>
  <si>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</si>
  <si>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</si>
  <si>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</si>
  <si>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</si>
  <si>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</si>
  <si>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</si>
  <si>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</si>
  <si>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</si>
  <si>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</si>
  <si>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</si>
  <si>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</si>
  <si>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</si>
  <si>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</si>
  <si>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</si>
  <si>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</si>
  <si>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</si>
  <si>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</si>
  <si>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</si>
  <si>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</si>
  <si>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</si>
  <si>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</si>
  <si>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</si>
  <si>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</si>
  <si>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</si>
  <si>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</si>
  <si>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</si>
  <si>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</si>
  <si>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</si>
  <si>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</si>
  <si>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</si>
  <si>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</si>
  <si>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</si>
  <si>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</si>
  <si>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</si>
  <si>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</si>
  <si>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</si>
  <si>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</si>
  <si>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</si>
  <si>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</si>
  <si>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</si>
  <si>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</si>
  <si>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</si>
  <si>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</si>
  <si>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</si>
  <si>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</si>
  <si>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</si>
  <si>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</si>
  <si>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</si>
  <si>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</si>
  <si>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</si>
  <si>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</si>
  <si>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</si>
  <si>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</si>
  <si>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</si>
  <si>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</si>
  <si>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</si>
  <si>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</si>
  <si>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</si>
  <si>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</si>
  <si>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</si>
  <si>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</si>
  <si>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</si>
  <si>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</si>
  <si>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</si>
  <si>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</si>
  <si>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</si>
  <si>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</si>
  <si>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</si>
  <si>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</si>
  <si>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</si>
  <si>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>D</t>
  </si>
  <si>
    <t>F</t>
  </si>
  <si>
    <t>G</t>
  </si>
  <si>
    <t>Trajtimi me vendim i  kërkesave të subjekteve për kalimin ne pronesi te oborreve  në përdorim</t>
  </si>
  <si>
    <t xml:space="preserve">Ndjekja e proceseve gjyqesore te  ATP </t>
  </si>
  <si>
    <t>Pronarë te pasurive të paluajtshme, pronë private që preken nga ndërtimet informale ALUIZNI</t>
  </si>
  <si>
    <t>M 140287</t>
  </si>
  <si>
    <t>M 140288</t>
  </si>
  <si>
    <t>E</t>
  </si>
  <si>
    <t>Rikonstruksioni i ambjenteve të ATP</t>
  </si>
  <si>
    <t>H</t>
  </si>
  <si>
    <t>L</t>
  </si>
  <si>
    <t>Sonila Qato</t>
  </si>
  <si>
    <t>01180</t>
  </si>
  <si>
    <t>Rregullimi i çështjes së pronave ne zbatim te ligjit 133/2015  Per trajtimin e prones dhe perfundimin e procesit te kompnesimit te pronave dhe akteve nenligjore.</t>
  </si>
  <si>
    <t xml:space="preserve"> Te kryeje procesin e trajtimit te pronësisë për dosjet pa vendim që ndodhen  pranë institucionit dhe dosjet e reja qe happen ne kuader te ligjit</t>
  </si>
  <si>
    <t>Objektivi 1.5</t>
  </si>
  <si>
    <t xml:space="preserve">Te trajtoje dhe shperndarje fondin e kompensimit financiar per pronaret e pasurive te paluajtshme qe preken nga ndertimet informale </t>
  </si>
  <si>
    <t>Rritja e efektivitetit te punës, përmirësimi i kapaciteteve menaxhuese të ATP-së dhe kushteve të punës,. Respektimi i barazise gjinore</t>
  </si>
  <si>
    <t xml:space="preserve"> Te mbroje  interest e  ATP ne proceset gjyqesore.</t>
  </si>
  <si>
    <t>Te kryeje  procesin e  vlerësimit financiar të vendimeve perfundimtare nga viti 1993 e ne vijim dhe te shperndaje fondin vjetor te kompnesimit.</t>
  </si>
  <si>
    <t>Ky produkt eshte realizuar 100%</t>
  </si>
  <si>
    <t>Objektivi 1.1 Ky objektiv eshte realizuar 100%</t>
  </si>
  <si>
    <t>Puna e kyer gjate ketij viti ka arritur qellimin dhe objektivat e vendosura</t>
  </si>
  <si>
    <t>i vitit paraardhes
Viti 2016</t>
  </si>
  <si>
    <t>Plan                   Viti 2017</t>
  </si>
  <si>
    <t>Plan Fillestar Viti 2017</t>
  </si>
  <si>
    <t>Plan i Rishikuar Viti 2017</t>
  </si>
  <si>
    <t>Rikonstruksioni I fasades se godines dhe disa ambjenteve te zyrave të A T P</t>
  </si>
  <si>
    <t>Blerje  paisje mobilim zyrash</t>
  </si>
  <si>
    <t>Blerje paisje elektronike</t>
  </si>
  <si>
    <t>Vendosje e sistemit të monitorimit me kamera të institucionit</t>
  </si>
  <si>
    <t>Vendosje e një sistemi aksesi dhe monitorimi të hyrje daljeve të personelit</t>
  </si>
  <si>
    <t>Blerje kondicionerësh</t>
  </si>
  <si>
    <t>Sistemi Telefonik VOIP</t>
  </si>
  <si>
    <t>M 140049</t>
  </si>
  <si>
    <t>M 140300</t>
  </si>
  <si>
    <t>M 140231</t>
  </si>
  <si>
    <t>Plani i buxhetit viti 2017</t>
  </si>
  <si>
    <t>Buxheti 2017</t>
  </si>
  <si>
    <t>Regjistri i Vlersimit te Vendimeve per Kompensim</t>
  </si>
  <si>
    <t>Shperndarja e Fondit Financiar ne dispozicion te subjekteve .</t>
  </si>
  <si>
    <t>Fondi Toke ne dispozicion te subjekteve qe trajtohen nga A T P</t>
  </si>
  <si>
    <t>Ndjekja e proceseve gjyqesore te ATP</t>
  </si>
  <si>
    <t>Trajtimi  i kerkesave  nder vite per njohje pronesie</t>
  </si>
  <si>
    <t>Pronarë te pasurive të paluajtshme, pronë private që preken nga ndërtimet informale që përfitojnë kompensim në të holla  ( financiar) nga shpërndarja e fondeve të të ardhurave nga ALUIZNI në masë proporcionale (këste).</t>
  </si>
  <si>
    <t>Rikonstruksioni  ambjenteve  të A T P</t>
  </si>
  <si>
    <t>J</t>
  </si>
  <si>
    <t>K</t>
  </si>
  <si>
    <t>Vendosje e sistemit të monitorimit</t>
  </si>
  <si>
    <t xml:space="preserve"> Sistemi aksesi të hyrje daljeve të personelit</t>
  </si>
  <si>
    <t>M</t>
  </si>
  <si>
    <t>N</t>
  </si>
  <si>
    <t>Nr vendimesh</t>
  </si>
  <si>
    <t>Nr Subjektesh</t>
  </si>
  <si>
    <t>Ha</t>
  </si>
  <si>
    <t>Numer ceshtjesh</t>
  </si>
  <si>
    <t>m2</t>
  </si>
  <si>
    <t>cope</t>
  </si>
  <si>
    <t xml:space="preserve"> Trajtimi me vendim I kerkesave per kalimin ne pronesi te oborreve ne perdorim </t>
  </si>
  <si>
    <t xml:space="preserve">Objektivi 1.4 </t>
  </si>
  <si>
    <t xml:space="preserve">Shperndarja e Fondit Financiar dispozicion te subjekteve </t>
  </si>
  <si>
    <t xml:space="preserve">Regjistri i Vleresimit te Vendimeve per Kompensim  </t>
  </si>
  <si>
    <t xml:space="preserve">Trajtimi  i kerkesave nder vite  per njohje pronesie  </t>
  </si>
  <si>
    <t>Shpenzimet 
(sipas vitit paraardhes)</t>
  </si>
  <si>
    <t>Sasia (sipas planit te vitit korent)</t>
  </si>
  <si>
    <t>Shpenzimet 
(sipas planit te vitit korent)</t>
  </si>
  <si>
    <t>Kosto per Njesi 
(sipas planit te vitit korent)</t>
  </si>
  <si>
    <t>Sasia Faktike (ne fund te vitit korent)</t>
  </si>
  <si>
    <t>Shpenzimet Faktike (ne fund te vitit korent)</t>
  </si>
  <si>
    <t>Kosto per Njesi Faktike (ne fund te vitit korent)</t>
  </si>
  <si>
    <t>V</t>
  </si>
  <si>
    <t>Niveli i rishikuar ne vitin korent</t>
  </si>
  <si>
    <r>
      <t xml:space="preserve">Sasia Faktike (sipas vitit </t>
    </r>
    <r>
      <rPr>
        <b/>
        <sz val="11"/>
        <rFont val="Times New Roman"/>
        <family val="1"/>
      </rPr>
      <t>paraardhes</t>
    </r>
    <r>
      <rPr>
        <b/>
        <sz val="12"/>
        <rFont val="Times New Roman"/>
        <family val="1"/>
      </rPr>
      <t>)</t>
    </r>
  </si>
  <si>
    <r>
      <t xml:space="preserve">Kosto per Njesi (sipas vitit </t>
    </r>
    <r>
      <rPr>
        <b/>
        <sz val="11"/>
        <rFont val="Times New Roman"/>
        <family val="1"/>
      </rPr>
      <t>paraardhes</t>
    </r>
    <r>
      <rPr>
        <b/>
        <sz val="12"/>
        <rFont val="Times New Roman"/>
        <family val="1"/>
      </rPr>
      <t>)</t>
    </r>
  </si>
  <si>
    <r>
      <t xml:space="preserve">Sasia (sipas </t>
    </r>
    <r>
      <rPr>
        <b/>
        <sz val="12"/>
        <color indexed="60"/>
        <rFont val="Times New Roman"/>
        <family val="1"/>
      </rPr>
      <t>planit</t>
    </r>
    <r>
      <rPr>
        <b/>
        <sz val="12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te rishikuar</t>
    </r>
    <r>
      <rPr>
        <b/>
        <sz val="12"/>
        <rFont val="Times New Roman"/>
        <family val="1"/>
      </rPr>
      <t xml:space="preserve"> te vitit korent)</t>
    </r>
  </si>
  <si>
    <r>
      <t xml:space="preserve">Shpenzimet 
(sipas </t>
    </r>
    <r>
      <rPr>
        <b/>
        <sz val="12"/>
        <color indexed="60"/>
        <rFont val="Times New Roman"/>
        <family val="1"/>
      </rPr>
      <t xml:space="preserve">planit te rishikuar </t>
    </r>
    <r>
      <rPr>
        <b/>
        <sz val="12"/>
        <rFont val="Times New Roman"/>
        <family val="1"/>
      </rPr>
      <t>te vitit korent)</t>
    </r>
  </si>
  <si>
    <r>
      <t xml:space="preserve">Kosto per Njesi 
(sipas </t>
    </r>
    <r>
      <rPr>
        <b/>
        <sz val="12"/>
        <color indexed="60"/>
        <rFont val="Times New Roman"/>
        <family val="1"/>
      </rPr>
      <t>planit te rishikuar</t>
    </r>
    <r>
      <rPr>
        <b/>
        <sz val="12"/>
        <rFont val="Times New Roman"/>
        <family val="1"/>
      </rPr>
      <t xml:space="preserve"> te vitit korent)</t>
    </r>
  </si>
  <si>
    <t>*Objektivat e politikës*:</t>
  </si>
  <si>
    <r>
      <t>Emertimi i Treguesit te Performances</t>
    </r>
    <r>
      <rPr>
        <b/>
        <sz val="11"/>
        <color indexed="60"/>
        <rFont val="Times New Roman"/>
        <family val="1"/>
      </rPr>
      <t>***</t>
    </r>
    <r>
      <rPr>
        <b/>
        <sz val="11"/>
        <color indexed="8"/>
        <rFont val="Times New Roman"/>
        <family val="1"/>
      </rPr>
      <t>/Produktit</t>
    </r>
  </si>
  <si>
    <t>Niveli i planifikuar ne vitin korent ha</t>
  </si>
  <si>
    <t xml:space="preserve">Fondi Toke ne dispozicionn te subjekteve qe trajtohen nga ATP   </t>
  </si>
  <si>
    <t>Realizuar 100%</t>
  </si>
  <si>
    <t>Po hartohet dokumentacioni per tenderim</t>
  </si>
  <si>
    <t>Objektivi 1.2  Realizuar 100%</t>
  </si>
  <si>
    <t>Objektivi 1.3  Realizuar 100%</t>
  </si>
  <si>
    <t>Objektivi 1.4  Realizuar 100%</t>
  </si>
  <si>
    <t>Objektivi 1.5  Realizuar 100%</t>
  </si>
  <si>
    <t>Shërbimi i Trajtimit  të Pronave</t>
  </si>
  <si>
    <t xml:space="preserve">Shërbimi i Trajtimit  të Pronave </t>
  </si>
  <si>
    <t xml:space="preserve">Realizuar 100%.  </t>
  </si>
  <si>
    <t xml:space="preserve"> Realizuar 100% . Jane punuar po Publikimi eshte realizuar ne Maj  (vendimet 1995)</t>
  </si>
  <si>
    <t>Pritet konfirmimi nga AKSHI</t>
  </si>
  <si>
    <t xml:space="preserve">V = V - I
</t>
  </si>
  <si>
    <t xml:space="preserve">V = V - II
</t>
  </si>
  <si>
    <t xml:space="preserve">V = V - III
</t>
  </si>
  <si>
    <r>
      <rPr>
        <b/>
        <i/>
        <sz val="10"/>
        <color indexed="60"/>
        <rFont val="Times New Roman"/>
        <family val="1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</si>
  <si>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Times New Roman"/>
        <family val="1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</si>
  <si>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Times New Roman"/>
        <family val="1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</si>
  <si>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Ky produkt eshte realizuar 100%, Perdorur fondi I mbartur ne BSH</t>
  </si>
  <si>
    <t>Objektivi 1.6</t>
  </si>
  <si>
    <t>Tenderimi behet nga Ministria e Puneve te Brendshme(eshte marre konfirmimi nga AKSHI)</t>
  </si>
  <si>
    <t>Niveli i Planifikuar per 8-Mujorin 2017</t>
  </si>
  <si>
    <t>Niveli faktik per 8-Mujorin 2017</t>
  </si>
  <si>
    <t>REALIZIMI për periudhën e raportimit (8 -mujore/vjetore)</t>
  </si>
  <si>
    <t>Sasia e Planifikuar per 8-Mujorin 2017</t>
  </si>
  <si>
    <t>Shpenzimet 
Planifikuar per 8-Mujorin 2017</t>
  </si>
  <si>
    <t>Kosto per Njesi 
Planifikuar per 8-Mujorin  2017</t>
  </si>
  <si>
    <t>Lidhur kontrata dhe jemi ne fazen e kryerjes se punimeve</t>
  </si>
  <si>
    <t>Lidhur kontrata , ne proces likujdimi</t>
  </si>
  <si>
    <t>Lidhur kontrata ,ne proces likujdimi</t>
  </si>
  <si>
    <t>Periudha e Raportimit: Janar-Gusht 2017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</si>
</sst>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&quot;Lek&quot;_-;\-* #,##0&quot;Lek&quot;_-;_-* &quot;-&quot;&quot;Lek&quot;_-;_-@_-"/>
    <numFmt numFmtId="167" formatCode="_-* #,##0_L_e_k_-;\-* #,##0_L_e_k_-;_-* &quot;-&quot;_L_e_k_-;_-@_-"/>
    <numFmt numFmtId="168" formatCode="_-* #,##0.00&quot;Lek&quot;_-;\-* #,##0.00&quot;Lek&quot;_-;_-* &quot;-&quot;??&quot;Lek&quot;_-;_-@_-"/>
    <numFmt numFmtId="169" formatCode="_-* #,##0.00_L_e_k_-;\-* #,##0.00_L_e_k_-;_-* &quot;-&quot;??_L_e_k_-;_-@_-"/>
    <numFmt numFmtId="170" formatCode="#,##0.0"/>
    <numFmt numFmtId="171" formatCode="_(* #,##0_);_(* \(#,##0\);_(* &quot;-&quot;??_);_(@_)"/>
    <numFmt numFmtId="172" formatCode="0.0%"/>
    <numFmt numFmtId="173" formatCode="0.0"/>
    <numFmt numFmtId="174" formatCode="#,##0.00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_([$€]* #,##0.00_);_([$€]* \(#,##0.00\);_([$€]* &quot;-&quot;??_);_(@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  <numFmt numFmtId="185" formatCode="General\ \ \ \ \ \ "/>
    <numFmt numFmtId="186" formatCode="0.0\ \ \ \ \ \ \ \ "/>
    <numFmt numFmtId="187" formatCode="mmmm\ yyyy"/>
    <numFmt numFmtId="188" formatCode="#,##0\ &quot;Kč&quot;;\-#,##0\ &quot;Kč&quot;"/>
    <numFmt numFmtId="189" formatCode="#,##0.0____"/>
    <numFmt numFmtId="190" formatCode="\$#,##0.00\ ;\(\$#,##0.00\)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_-* #,##0_L_e_k_-;\-* #,##0_L_e_k_-;_-* &quot;-&quot;??_L_e_k_-;_-@_-"/>
    <numFmt numFmtId="194" formatCode="0.0000%"/>
    <numFmt numFmtId="195" formatCode="_-* #,##0.0_L_e_k_-;\-* #,##0.0_L_e_k_-;_-* &quot;-&quot;??_L_e_k_-;_-@_-"/>
  </numFmts>
  <fonts count="9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color indexed="60"/>
      <name val="Times New Roman"/>
      <family val="1"/>
    </font>
    <font>
      <b/>
      <sz val="8"/>
      <name val="Times New Roman"/>
      <family val="1"/>
    </font>
    <font>
      <b/>
      <sz val="11"/>
      <color indexed="60"/>
      <name val="Times New Roman"/>
      <family val="1"/>
    </font>
    <font>
      <i/>
      <sz val="11"/>
      <name val="Times New Roman"/>
      <family val="1"/>
    </font>
    <font>
      <b/>
      <sz val="8"/>
      <color indexed="12"/>
      <name val="Times New Roman"/>
      <family val="1"/>
    </font>
    <font>
      <b/>
      <i/>
      <sz val="8"/>
      <name val="Times New Roman"/>
      <family val="1"/>
    </font>
    <font>
      <b/>
      <i/>
      <sz val="10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u val="single"/>
      <sz val="12"/>
      <color indexed="60"/>
      <name val="Times New Roman"/>
      <family val="1"/>
    </font>
    <font>
      <u val="single"/>
      <sz val="9"/>
      <color indexed="60"/>
      <name val="Times New Roman"/>
      <family val="1"/>
    </font>
    <font>
      <b/>
      <u val="single"/>
      <sz val="12"/>
      <color indexed="60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u val="single"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60"/>
      <name val="Times New Roman"/>
      <family val="1"/>
    </font>
    <font>
      <u val="single"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60"/>
      <name val="Times New Roman"/>
      <family val="1"/>
    </font>
    <font>
      <b/>
      <i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rgb="FFC00000"/>
      <name val="Times New Roman"/>
      <family val="1"/>
    </font>
    <font>
      <u val="single"/>
      <sz val="12"/>
      <color rgb="FFC00000"/>
      <name val="Times New Roman"/>
      <family val="1"/>
    </font>
    <font>
      <u val="single"/>
      <sz val="9"/>
      <color rgb="FFC00000"/>
      <name val="Times New Roman"/>
      <family val="1"/>
    </font>
    <font>
      <b/>
      <u val="single"/>
      <sz val="12"/>
      <color rgb="FFC00000"/>
      <name val="Times New Roman"/>
      <family val="1"/>
    </font>
    <font>
      <sz val="11"/>
      <color rgb="FF000000"/>
      <name val="Times New Roman"/>
      <family val="1"/>
    </font>
    <font>
      <b/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u val="single"/>
      <sz val="10"/>
      <color rgb="FFC00000"/>
      <name val="Times New Roman"/>
      <family val="1"/>
    </font>
    <font>
      <u val="single"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u val="single"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C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C0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79" fontId="6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3" fontId="0" fillId="8" borderId="1" applyNumberFormat="0">
      <alignment/>
      <protection/>
    </xf>
    <xf numFmtId="0" fontId="10" fillId="20" borderId="2" applyNumberFormat="0" applyAlignment="0" applyProtection="0"/>
    <xf numFmtId="0" fontId="11" fillId="0" borderId="3" applyNumberFormat="0" applyFont="0" applyFill="0" applyAlignment="0" applyProtection="0"/>
    <xf numFmtId="0" fontId="12" fillId="21" borderId="4" applyNumberFormat="0" applyAlignment="0" applyProtection="0"/>
    <xf numFmtId="169" fontId="0" fillId="0" borderId="0" applyFont="0" applyFill="0" applyBorder="0" applyAlignment="0" applyProtection="0"/>
    <xf numFmtId="0" fontId="13" fillId="0" borderId="0">
      <alignment/>
      <protection/>
    </xf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4" fillId="0" borderId="0">
      <alignment horizontal="right"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20" borderId="0" applyNumberFormat="0" applyBorder="0" applyProtection="0">
      <alignment/>
    </xf>
    <xf numFmtId="180" fontId="0" fillId="0" borderId="0" applyFont="0" applyFill="0" applyBorder="0" applyAlignment="0" applyProtection="0"/>
    <xf numFmtId="172" fontId="0" fillId="5" borderId="5" applyNumberFormat="0" applyFont="0" applyBorder="0" applyAlignment="0" applyProtection="0"/>
    <xf numFmtId="172" fontId="0" fillId="5" borderId="5" applyNumberFormat="0" applyFont="0" applyBorder="0" applyAlignment="0" applyProtection="0"/>
    <xf numFmtId="0" fontId="15" fillId="0" borderId="0" applyNumberForma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" fillId="20" borderId="0" applyNumberFormat="0" applyBorder="0" applyAlignment="0" applyProtection="0"/>
    <xf numFmtId="38" fontId="1" fillId="2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20" fillId="7" borderId="2" applyNumberFormat="0" applyAlignment="0" applyProtection="0"/>
    <xf numFmtId="10" fontId="1" fillId="22" borderId="9" applyNumberFormat="0" applyBorder="0" applyAlignment="0" applyProtection="0"/>
    <xf numFmtId="10" fontId="1" fillId="22" borderId="9" applyNumberFormat="0" applyBorder="0" applyAlignment="0" applyProtection="0"/>
    <xf numFmtId="3" fontId="0" fillId="7" borderId="0" applyNumberFormat="0" applyBorder="0">
      <alignment/>
      <protection/>
    </xf>
    <xf numFmtId="170" fontId="21" fillId="0" borderId="0">
      <alignment/>
      <protection/>
    </xf>
    <xf numFmtId="0" fontId="22" fillId="0" borderId="10" applyNumberFormat="0" applyFill="0" applyAlignment="0" applyProtection="0"/>
    <xf numFmtId="188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27" fillId="20" borderId="11" applyNumberFormat="0" applyAlignment="0" applyProtection="0"/>
    <xf numFmtId="40" fontId="5" fillId="22" borderId="0">
      <alignment horizontal="right"/>
      <protection/>
    </xf>
    <xf numFmtId="40" fontId="5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" fontId="11" fillId="0" borderId="0" applyFont="0" applyFill="0" applyBorder="0" applyAlignment="0" applyProtection="0"/>
    <xf numFmtId="189" fontId="23" fillId="0" borderId="0" applyFill="0" applyBorder="0" applyAlignment="0">
      <protection/>
    </xf>
    <xf numFmtId="189" fontId="23" fillId="0" borderId="0" applyFill="0" applyBorder="0" applyAlignment="0">
      <protection/>
    </xf>
    <xf numFmtId="3" fontId="0" fillId="25" borderId="1" applyNumberFormat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5" fillId="0" borderId="0">
      <alignment vertical="top"/>
      <protection/>
    </xf>
    <xf numFmtId="0" fontId="0" fillId="0" borderId="0" applyNumberFormat="0">
      <alignment/>
      <protection/>
    </xf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 horizontal="left" wrapText="1"/>
      <protection/>
    </xf>
    <xf numFmtId="0" fontId="35" fillId="0" borderId="13" applyNumberFormat="0" applyFont="0" applyFill="0" applyBorder="0" applyAlignment="0" applyProtection="0"/>
    <xf numFmtId="185" fontId="6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86" fontId="35" fillId="0" borderId="0" applyNumberFormat="0" applyFont="0" applyFill="0" applyBorder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7" fontId="23" fillId="0" borderId="0">
      <alignment horizontal="right"/>
      <protection/>
    </xf>
    <xf numFmtId="187" fontId="23" fillId="0" borderId="0">
      <alignment horizontal="right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4" fillId="0" borderId="0">
      <alignment horizontal="right"/>
      <protection/>
    </xf>
    <xf numFmtId="173" fontId="4" fillId="0" borderId="0">
      <alignment horizontal="right"/>
      <protection/>
    </xf>
    <xf numFmtId="0" fontId="38" fillId="0" borderId="0" applyProtection="0">
      <alignment/>
    </xf>
    <xf numFmtId="190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38" fillId="0" borderId="14" applyProtection="0">
      <alignment/>
    </xf>
    <xf numFmtId="0" fontId="38" fillId="0" borderId="0">
      <alignment/>
      <protection/>
    </xf>
    <xf numFmtId="10" fontId="38" fillId="0" borderId="0" applyProtection="0">
      <alignment/>
    </xf>
    <xf numFmtId="0" fontId="38" fillId="0" borderId="0">
      <alignment/>
      <protection/>
    </xf>
    <xf numFmtId="2" fontId="38" fillId="0" borderId="0" applyProtection="0">
      <alignment/>
    </xf>
    <xf numFmtId="4" fontId="38" fillId="0" borderId="0" applyProtection="0">
      <alignment/>
    </xf>
  </cellStyleXfs>
  <cellXfs count="435">
    <xf numFmtId="0" fontId="0" fillId="0" borderId="0" xfId="0" applyAlignment="1">
      <alignment/>
    </xf>
    <xf numFmtId="49" fontId="43" fillId="26" borderId="15" xfId="0" applyNumberFormat="1" applyFont="1" applyFill="1" applyBorder="1" applyAlignment="1">
      <alignment horizontal="center" vertical="center"/>
    </xf>
    <xf numFmtId="0" fontId="43" fillId="26" borderId="9" xfId="0" applyFont="1" applyFill="1" applyBorder="1" applyAlignment="1">
      <alignment horizontal="left" vertical="center" wrapText="1"/>
    </xf>
    <xf numFmtId="0" fontId="43" fillId="26" borderId="9" xfId="0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26" borderId="9" xfId="0" applyFont="1" applyFill="1" applyBorder="1" applyAlignment="1">
      <alignment vertical="center" wrapText="1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Border="1" applyAlignment="1">
      <alignment/>
    </xf>
    <xf numFmtId="0" fontId="42" fillId="0" borderId="15" xfId="0" applyFont="1" applyFill="1" applyBorder="1" applyAlignment="1">
      <alignment horizontal="center" vertical="center"/>
    </xf>
    <xf numFmtId="0" fontId="46" fillId="27" borderId="16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27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79" fillId="0" borderId="18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3" fontId="4" fillId="27" borderId="20" xfId="0" applyNumberFormat="1" applyFont="1" applyFill="1" applyBorder="1" applyAlignment="1">
      <alignment horizontal="center" vertical="center"/>
    </xf>
    <xf numFmtId="3" fontId="4" fillId="28" borderId="2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43" fillId="27" borderId="9" xfId="0" applyNumberFormat="1" applyFont="1" applyFill="1" applyBorder="1" applyAlignment="1">
      <alignment horizontal="center" vertical="center"/>
    </xf>
    <xf numFmtId="3" fontId="4" fillId="27" borderId="9" xfId="0" applyNumberFormat="1" applyFont="1" applyFill="1" applyBorder="1" applyAlignment="1">
      <alignment horizontal="center" vertical="center"/>
    </xf>
    <xf numFmtId="3" fontId="4" fillId="28" borderId="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/>
    </xf>
    <xf numFmtId="3" fontId="23" fillId="26" borderId="0" xfId="0" applyNumberFormat="1" applyFont="1" applyFill="1" applyAlignment="1">
      <alignment vertical="center"/>
    </xf>
    <xf numFmtId="0" fontId="23" fillId="26" borderId="0" xfId="0" applyFont="1" applyFill="1" applyAlignment="1">
      <alignment/>
    </xf>
    <xf numFmtId="0" fontId="4" fillId="27" borderId="25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170" fontId="4" fillId="27" borderId="9" xfId="0" applyNumberFormat="1" applyFont="1" applyFill="1" applyBorder="1" applyAlignment="1">
      <alignment horizontal="center" vertical="center"/>
    </xf>
    <xf numFmtId="0" fontId="4" fillId="27" borderId="26" xfId="0" applyFont="1" applyFill="1" applyBorder="1" applyAlignment="1">
      <alignment horizontal="center"/>
    </xf>
    <xf numFmtId="0" fontId="4" fillId="27" borderId="27" xfId="0" applyFont="1" applyFill="1" applyBorder="1" applyAlignment="1">
      <alignment horizontal="center"/>
    </xf>
    <xf numFmtId="0" fontId="4" fillId="27" borderId="28" xfId="0" applyFont="1" applyFill="1" applyBorder="1" applyAlignment="1">
      <alignment horizontal="center"/>
    </xf>
    <xf numFmtId="0" fontId="4" fillId="27" borderId="29" xfId="0" applyFont="1" applyFill="1" applyBorder="1" applyAlignment="1">
      <alignment horizontal="center"/>
    </xf>
    <xf numFmtId="170" fontId="4" fillId="27" borderId="28" xfId="0" applyNumberFormat="1" applyFont="1" applyFill="1" applyBorder="1" applyAlignment="1">
      <alignment horizontal="center" vertical="center"/>
    </xf>
    <xf numFmtId="0" fontId="4" fillId="27" borderId="30" xfId="0" applyFont="1" applyFill="1" applyBorder="1" applyAlignment="1">
      <alignment horizontal="center"/>
    </xf>
    <xf numFmtId="193" fontId="23" fillId="0" borderId="0" xfId="53" applyNumberFormat="1" applyFont="1" applyAlignment="1">
      <alignment/>
    </xf>
    <xf numFmtId="0" fontId="47" fillId="0" borderId="0" xfId="0" applyFont="1" applyFill="1" applyBorder="1" applyAlignment="1">
      <alignment horizontal="center"/>
    </xf>
    <xf numFmtId="170" fontId="47" fillId="0" borderId="0" xfId="0" applyNumberFormat="1" applyFont="1" applyFill="1" applyBorder="1" applyAlignment="1">
      <alignment horizontal="center" vertical="center"/>
    </xf>
    <xf numFmtId="193" fontId="23" fillId="0" borderId="0" xfId="53" applyNumberFormat="1" applyFont="1" applyFill="1" applyAlignment="1">
      <alignment/>
    </xf>
    <xf numFmtId="0" fontId="23" fillId="0" borderId="0" xfId="111" applyFont="1" applyFill="1" applyAlignment="1">
      <alignment vertical="center" wrapText="1"/>
      <protection/>
    </xf>
    <xf numFmtId="0" fontId="23" fillId="0" borderId="0" xfId="111" applyFont="1" applyFill="1" applyAlignment="1">
      <alignment vertical="center"/>
      <protection/>
    </xf>
    <xf numFmtId="0" fontId="80" fillId="0" borderId="0" xfId="111" applyFont="1" applyFill="1" applyAlignment="1">
      <alignment vertical="center"/>
      <protection/>
    </xf>
    <xf numFmtId="0" fontId="32" fillId="26" borderId="20" xfId="111" applyFont="1" applyFill="1" applyBorder="1" applyAlignment="1">
      <alignment vertical="center" wrapText="1"/>
      <protection/>
    </xf>
    <xf numFmtId="3" fontId="32" fillId="26" borderId="20" xfId="53" applyNumberFormat="1" applyFont="1" applyFill="1" applyBorder="1" applyAlignment="1">
      <alignment vertical="center" wrapText="1"/>
    </xf>
    <xf numFmtId="0" fontId="32" fillId="26" borderId="31" xfId="111" applyFont="1" applyFill="1" applyBorder="1" applyAlignment="1">
      <alignment vertical="center" wrapText="1"/>
      <protection/>
    </xf>
    <xf numFmtId="0" fontId="32" fillId="26" borderId="32" xfId="111" applyFont="1" applyFill="1" applyBorder="1" applyAlignment="1">
      <alignment vertical="center" wrapText="1"/>
      <protection/>
    </xf>
    <xf numFmtId="3" fontId="32" fillId="26" borderId="31" xfId="53" applyNumberFormat="1" applyFont="1" applyFill="1" applyBorder="1" applyAlignment="1">
      <alignment vertical="center" wrapText="1"/>
    </xf>
    <xf numFmtId="0" fontId="23" fillId="0" borderId="0" xfId="111" applyFont="1" applyFill="1" applyBorder="1" applyAlignment="1">
      <alignment vertical="center" wrapText="1"/>
      <protection/>
    </xf>
    <xf numFmtId="0" fontId="80" fillId="0" borderId="0" xfId="111" applyFont="1" applyFill="1" applyBorder="1" applyAlignment="1">
      <alignment vertical="center"/>
      <protection/>
    </xf>
    <xf numFmtId="0" fontId="32" fillId="0" borderId="0" xfId="111" applyFont="1" applyFill="1" applyAlignment="1">
      <alignment vertical="center" wrapText="1"/>
      <protection/>
    </xf>
    <xf numFmtId="0" fontId="32" fillId="0" borderId="0" xfId="111" applyFont="1" applyFill="1" applyBorder="1" applyAlignment="1">
      <alignment vertical="center" wrapText="1"/>
      <protection/>
    </xf>
    <xf numFmtId="0" fontId="23" fillId="27" borderId="33" xfId="111" applyFont="1" applyFill="1" applyBorder="1" applyAlignment="1">
      <alignment vertical="center" wrapText="1"/>
      <protection/>
    </xf>
    <xf numFmtId="0" fontId="23" fillId="27" borderId="20" xfId="111" applyFont="1" applyFill="1" applyBorder="1" applyAlignment="1">
      <alignment vertical="center" wrapText="1"/>
      <protection/>
    </xf>
    <xf numFmtId="0" fontId="23" fillId="27" borderId="34" xfId="111" applyFont="1" applyFill="1" applyBorder="1" applyAlignment="1">
      <alignment vertical="center" wrapText="1"/>
      <protection/>
    </xf>
    <xf numFmtId="0" fontId="23" fillId="27" borderId="15" xfId="111" applyFont="1" applyFill="1" applyBorder="1" applyAlignment="1">
      <alignment vertical="center" wrapText="1"/>
      <protection/>
    </xf>
    <xf numFmtId="0" fontId="23" fillId="27" borderId="9" xfId="111" applyFont="1" applyFill="1" applyBorder="1" applyAlignment="1">
      <alignment vertical="center" wrapText="1"/>
      <protection/>
    </xf>
    <xf numFmtId="0" fontId="23" fillId="27" borderId="35" xfId="111" applyFont="1" applyFill="1" applyBorder="1" applyAlignment="1">
      <alignment vertical="center" wrapText="1"/>
      <protection/>
    </xf>
    <xf numFmtId="0" fontId="23" fillId="27" borderId="36" xfId="111" applyFont="1" applyFill="1" applyBorder="1" applyAlignment="1">
      <alignment vertical="center" wrapText="1"/>
      <protection/>
    </xf>
    <xf numFmtId="0" fontId="23" fillId="27" borderId="37" xfId="111" applyFont="1" applyFill="1" applyBorder="1" applyAlignment="1">
      <alignment vertical="center" wrapText="1"/>
      <protection/>
    </xf>
    <xf numFmtId="0" fontId="23" fillId="27" borderId="38" xfId="111" applyFont="1" applyFill="1" applyBorder="1" applyAlignment="1">
      <alignment vertical="center" wrapText="1"/>
      <protection/>
    </xf>
    <xf numFmtId="0" fontId="81" fillId="0" borderId="0" xfId="111" applyFont="1" applyFill="1" applyAlignment="1">
      <alignment vertical="center"/>
      <protection/>
    </xf>
    <xf numFmtId="0" fontId="82" fillId="0" borderId="0" xfId="111" applyFont="1" applyFill="1" applyAlignment="1">
      <alignment vertical="center"/>
      <protection/>
    </xf>
    <xf numFmtId="0" fontId="82" fillId="0" borderId="0" xfId="111" applyFont="1" applyFill="1" applyAlignment="1">
      <alignment horizontal="left" vertical="center"/>
      <protection/>
    </xf>
    <xf numFmtId="0" fontId="82" fillId="0" borderId="0" xfId="111" applyFont="1" applyFill="1" applyBorder="1" applyAlignment="1">
      <alignment vertical="center"/>
      <protection/>
    </xf>
    <xf numFmtId="0" fontId="32" fillId="0" borderId="0" xfId="111" applyFont="1" applyFill="1" applyAlignment="1">
      <alignment vertical="center"/>
      <protection/>
    </xf>
    <xf numFmtId="0" fontId="23" fillId="0" borderId="0" xfId="111" applyFont="1" applyFill="1" applyBorder="1" applyAlignment="1">
      <alignment vertical="center"/>
      <protection/>
    </xf>
    <xf numFmtId="0" fontId="83" fillId="0" borderId="0" xfId="111" applyFont="1" applyFill="1" applyAlignment="1">
      <alignment vertical="center"/>
      <protection/>
    </xf>
    <xf numFmtId="0" fontId="32" fillId="0" borderId="39" xfId="111" applyFont="1" applyFill="1" applyBorder="1" applyAlignment="1">
      <alignment horizontal="center" vertical="center" wrapText="1"/>
      <protection/>
    </xf>
    <xf numFmtId="0" fontId="32" fillId="0" borderId="31" xfId="111" applyFont="1" applyFill="1" applyBorder="1" applyAlignment="1">
      <alignment horizontal="center" vertical="center" wrapText="1"/>
      <protection/>
    </xf>
    <xf numFmtId="0" fontId="32" fillId="0" borderId="40" xfId="111" applyFont="1" applyFill="1" applyBorder="1" applyAlignment="1">
      <alignment horizontal="center" vertical="center" wrapText="1"/>
      <protection/>
    </xf>
    <xf numFmtId="0" fontId="32" fillId="29" borderId="9" xfId="114" applyFont="1" applyFill="1" applyBorder="1" applyAlignment="1">
      <alignment horizontal="left" vertical="center" wrapText="1"/>
      <protection/>
    </xf>
    <xf numFmtId="3" fontId="32" fillId="30" borderId="9" xfId="114" applyNumberFormat="1" applyFont="1" applyFill="1" applyBorder="1" applyAlignment="1">
      <alignment horizontal="right" vertical="center"/>
      <protection/>
    </xf>
    <xf numFmtId="3" fontId="32" fillId="29" borderId="9" xfId="114" applyNumberFormat="1" applyFont="1" applyFill="1" applyBorder="1" applyAlignment="1">
      <alignment horizontal="right" vertical="center"/>
      <protection/>
    </xf>
    <xf numFmtId="3" fontId="84" fillId="0" borderId="9" xfId="0" applyNumberFormat="1" applyFont="1" applyFill="1" applyBorder="1" applyAlignment="1">
      <alignment horizontal="right" vertical="center"/>
    </xf>
    <xf numFmtId="3" fontId="84" fillId="26" borderId="9" xfId="0" applyNumberFormat="1" applyFont="1" applyFill="1" applyBorder="1" applyAlignment="1">
      <alignment horizontal="right" vertical="center"/>
    </xf>
    <xf numFmtId="0" fontId="32" fillId="29" borderId="32" xfId="114" applyFont="1" applyFill="1" applyBorder="1" applyAlignment="1">
      <alignment horizontal="left" vertical="center" wrapText="1"/>
      <protection/>
    </xf>
    <xf numFmtId="3" fontId="84" fillId="0" borderId="32" xfId="0" applyNumberFormat="1" applyFont="1" applyFill="1" applyBorder="1" applyAlignment="1">
      <alignment horizontal="right" vertical="center"/>
    </xf>
    <xf numFmtId="3" fontId="84" fillId="26" borderId="32" xfId="0" applyNumberFormat="1" applyFont="1" applyFill="1" applyBorder="1" applyAlignment="1">
      <alignment horizontal="right" vertical="center"/>
    </xf>
    <xf numFmtId="0" fontId="23" fillId="27" borderId="18" xfId="111" applyFont="1" applyFill="1" applyBorder="1" applyAlignment="1">
      <alignment vertical="center" wrapText="1"/>
      <protection/>
    </xf>
    <xf numFmtId="0" fontId="23" fillId="27" borderId="19" xfId="111" applyFont="1" applyFill="1" applyBorder="1" applyAlignment="1">
      <alignment vertical="center" wrapText="1"/>
      <protection/>
    </xf>
    <xf numFmtId="0" fontId="23" fillId="27" borderId="41" xfId="111" applyFont="1" applyFill="1" applyBorder="1" applyAlignment="1">
      <alignment vertical="center" wrapText="1"/>
      <protection/>
    </xf>
    <xf numFmtId="0" fontId="23" fillId="0" borderId="0" xfId="11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5" fillId="0" borderId="42" xfId="0" applyFont="1" applyBorder="1" applyAlignment="1">
      <alignment horizontal="center" vertical="center" wrapText="1"/>
    </xf>
    <xf numFmtId="0" fontId="86" fillId="0" borderId="43" xfId="0" applyFont="1" applyFill="1" applyBorder="1" applyAlignment="1">
      <alignment horizontal="center" vertical="center" wrapText="1"/>
    </xf>
    <xf numFmtId="0" fontId="86" fillId="0" borderId="44" xfId="0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 wrapText="1"/>
    </xf>
    <xf numFmtId="0" fontId="86" fillId="0" borderId="31" xfId="0" applyFont="1" applyFill="1" applyBorder="1" applyAlignment="1">
      <alignment horizontal="left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left" vertical="center" wrapText="1"/>
    </xf>
    <xf numFmtId="0" fontId="86" fillId="0" borderId="37" xfId="0" applyFont="1" applyBorder="1" applyAlignment="1">
      <alignment horizontal="left" vertical="center" wrapText="1"/>
    </xf>
    <xf numFmtId="0" fontId="86" fillId="0" borderId="40" xfId="0" applyFont="1" applyBorder="1" applyAlignment="1">
      <alignment horizontal="left" vertical="center" wrapText="1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7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85" fillId="0" borderId="0" xfId="0" applyFont="1" applyBorder="1" applyAlignment="1">
      <alignment horizontal="left"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89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49" fontId="44" fillId="27" borderId="18" xfId="0" applyNumberFormat="1" applyFont="1" applyFill="1" applyBorder="1" applyAlignment="1">
      <alignment horizontal="left" vertical="center" wrapText="1"/>
    </xf>
    <xf numFmtId="0" fontId="85" fillId="0" borderId="19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86" fillId="0" borderId="36" xfId="0" applyFont="1" applyBorder="1" applyAlignment="1">
      <alignment horizontal="center" vertical="center" wrapText="1"/>
    </xf>
    <xf numFmtId="0" fontId="86" fillId="27" borderId="40" xfId="0" applyFont="1" applyFill="1" applyBorder="1" applyAlignment="1">
      <alignment horizontal="left" vertical="center" wrapText="1"/>
    </xf>
    <xf numFmtId="0" fontId="85" fillId="0" borderId="40" xfId="0" applyFont="1" applyBorder="1" applyAlignment="1">
      <alignment horizontal="center" vertical="center" wrapText="1"/>
    </xf>
    <xf numFmtId="0" fontId="44" fillId="27" borderId="46" xfId="0" applyFont="1" applyFill="1" applyBorder="1" applyAlignment="1">
      <alignment horizontal="center" vertical="center" wrapText="1"/>
    </xf>
    <xf numFmtId="0" fontId="86" fillId="0" borderId="47" xfId="0" applyFont="1" applyFill="1" applyBorder="1" applyAlignment="1">
      <alignment horizontal="center" vertical="center" wrapText="1"/>
    </xf>
    <xf numFmtId="0" fontId="46" fillId="27" borderId="48" xfId="0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Border="1" applyAlignment="1">
      <alignment horizontal="center" vertical="center"/>
    </xf>
    <xf numFmtId="0" fontId="44" fillId="27" borderId="9" xfId="0" applyFont="1" applyFill="1" applyBorder="1" applyAlignment="1">
      <alignment vertical="center" wrapText="1"/>
    </xf>
    <xf numFmtId="3" fontId="44" fillId="27" borderId="9" xfId="0" applyNumberFormat="1" applyFont="1" applyFill="1" applyBorder="1" applyAlignment="1">
      <alignment horizontal="center" vertical="center" wrapText="1"/>
    </xf>
    <xf numFmtId="3" fontId="91" fillId="27" borderId="9" xfId="0" applyNumberFormat="1" applyFont="1" applyFill="1" applyBorder="1" applyAlignment="1">
      <alignment horizontal="center" vertical="center" wrapText="1"/>
    </xf>
    <xf numFmtId="9" fontId="46" fillId="28" borderId="9" xfId="120" applyFont="1" applyFill="1" applyBorder="1" applyAlignment="1">
      <alignment horizontal="center" vertical="center" wrapText="1"/>
    </xf>
    <xf numFmtId="194" fontId="46" fillId="0" borderId="0" xfId="0" applyNumberFormat="1" applyFont="1" applyAlignment="1">
      <alignment vertical="center" wrapText="1"/>
    </xf>
    <xf numFmtId="0" fontId="86" fillId="27" borderId="9" xfId="0" applyFont="1" applyFill="1" applyBorder="1" applyAlignment="1">
      <alignment horizontal="left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vertical="center" wrapText="1"/>
    </xf>
    <xf numFmtId="0" fontId="9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9" fontId="44" fillId="0" borderId="9" xfId="120" applyFont="1" applyFill="1" applyBorder="1" applyAlignment="1">
      <alignment horizontal="center" vertical="center" wrapText="1"/>
    </xf>
    <xf numFmtId="0" fontId="44" fillId="27" borderId="9" xfId="0" applyFont="1" applyFill="1" applyBorder="1" applyAlignment="1">
      <alignment horizontal="center" vertical="center" wrapText="1"/>
    </xf>
    <xf numFmtId="9" fontId="44" fillId="28" borderId="9" xfId="120" applyFont="1" applyFill="1" applyBorder="1" applyAlignment="1">
      <alignment horizontal="center" vertical="center" wrapText="1"/>
    </xf>
    <xf numFmtId="0" fontId="9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wrapText="1"/>
    </xf>
    <xf numFmtId="49" fontId="44" fillId="26" borderId="9" xfId="0" applyNumberFormat="1" applyFont="1" applyFill="1" applyBorder="1" applyAlignment="1">
      <alignment horizontal="center" vertical="center"/>
    </xf>
    <xf numFmtId="3" fontId="46" fillId="27" borderId="35" xfId="0" applyNumberFormat="1" applyFont="1" applyFill="1" applyBorder="1" applyAlignment="1">
      <alignment horizontal="center" vertical="center" wrapText="1"/>
    </xf>
    <xf numFmtId="0" fontId="90" fillId="0" borderId="36" xfId="0" applyFont="1" applyBorder="1" applyAlignment="1">
      <alignment horizontal="center" vertical="center" wrapText="1"/>
    </xf>
    <xf numFmtId="49" fontId="44" fillId="26" borderId="37" xfId="0" applyNumberFormat="1" applyFont="1" applyFill="1" applyBorder="1" applyAlignment="1">
      <alignment horizontal="center" vertical="center"/>
    </xf>
    <xf numFmtId="0" fontId="90" fillId="0" borderId="49" xfId="0" applyFont="1" applyBorder="1" applyAlignment="1">
      <alignment horizontal="center" vertical="center" wrapText="1"/>
    </xf>
    <xf numFmtId="0" fontId="46" fillId="0" borderId="4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52" fillId="0" borderId="42" xfId="0" applyFont="1" applyFill="1" applyBorder="1" applyAlignment="1">
      <alignment horizontal="center"/>
    </xf>
    <xf numFmtId="0" fontId="47" fillId="0" borderId="50" xfId="0" applyFont="1" applyFill="1" applyBorder="1" applyAlignment="1">
      <alignment/>
    </xf>
    <xf numFmtId="0" fontId="52" fillId="0" borderId="50" xfId="0" applyFont="1" applyFill="1" applyBorder="1" applyAlignment="1">
      <alignment horizontal="center"/>
    </xf>
    <xf numFmtId="0" fontId="47" fillId="0" borderId="50" xfId="0" applyFont="1" applyFill="1" applyBorder="1" applyAlignment="1">
      <alignment horizontal="center"/>
    </xf>
    <xf numFmtId="0" fontId="47" fillId="0" borderId="51" xfId="0" applyFont="1" applyFill="1" applyBorder="1" applyAlignment="1">
      <alignment horizontal="center"/>
    </xf>
    <xf numFmtId="0" fontId="47" fillId="0" borderId="52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9" fillId="0" borderId="15" xfId="0" applyFont="1" applyFill="1" applyBorder="1" applyAlignment="1">
      <alignment horizontal="center"/>
    </xf>
    <xf numFmtId="0" fontId="49" fillId="27" borderId="9" xfId="0" applyFont="1" applyFill="1" applyBorder="1" applyAlignment="1">
      <alignment horizontal="center"/>
    </xf>
    <xf numFmtId="0" fontId="47" fillId="0" borderId="53" xfId="0" applyFont="1" applyFill="1" applyBorder="1" applyAlignment="1">
      <alignment/>
    </xf>
    <xf numFmtId="0" fontId="47" fillId="0" borderId="54" xfId="0" applyFont="1" applyFill="1" applyBorder="1" applyAlignment="1">
      <alignment/>
    </xf>
    <xf numFmtId="0" fontId="47" fillId="0" borderId="55" xfId="0" applyFont="1" applyFill="1" applyBorder="1" applyAlignment="1">
      <alignment/>
    </xf>
    <xf numFmtId="0" fontId="49" fillId="0" borderId="9" xfId="0" applyFont="1" applyFill="1" applyBorder="1" applyAlignment="1">
      <alignment horizontal="center"/>
    </xf>
    <xf numFmtId="49" fontId="49" fillId="27" borderId="35" xfId="0" applyNumberFormat="1" applyFont="1" applyFill="1" applyBorder="1" applyAlignment="1">
      <alignment horizontal="center"/>
    </xf>
    <xf numFmtId="0" fontId="47" fillId="0" borderId="56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57" xfId="0" applyFont="1" applyFill="1" applyBorder="1" applyAlignment="1">
      <alignment/>
    </xf>
    <xf numFmtId="49" fontId="93" fillId="0" borderId="32" xfId="0" applyNumberFormat="1" applyFont="1" applyFill="1" applyBorder="1" applyAlignment="1">
      <alignment horizontal="center" vertical="center"/>
    </xf>
    <xf numFmtId="49" fontId="93" fillId="0" borderId="5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9" fillId="0" borderId="31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left"/>
    </xf>
    <xf numFmtId="3" fontId="47" fillId="27" borderId="9" xfId="0" applyNumberFormat="1" applyFont="1" applyFill="1" applyBorder="1" applyAlignment="1">
      <alignment horizontal="center"/>
    </xf>
    <xf numFmtId="3" fontId="47" fillId="28" borderId="35" xfId="0" applyNumberFormat="1" applyFont="1" applyFill="1" applyBorder="1" applyAlignment="1">
      <alignment horizontal="center"/>
    </xf>
    <xf numFmtId="170" fontId="23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0" fontId="53" fillId="28" borderId="15" xfId="0" applyFont="1" applyFill="1" applyBorder="1" applyAlignment="1">
      <alignment horizontal="center"/>
    </xf>
    <xf numFmtId="0" fontId="53" fillId="28" borderId="16" xfId="0" applyFont="1" applyFill="1" applyBorder="1" applyAlignment="1">
      <alignment horizontal="center"/>
    </xf>
    <xf numFmtId="3" fontId="53" fillId="28" borderId="9" xfId="0" applyNumberFormat="1" applyFont="1" applyFill="1" applyBorder="1" applyAlignment="1">
      <alignment horizontal="center"/>
    </xf>
    <xf numFmtId="3" fontId="49" fillId="28" borderId="35" xfId="0" applyNumberFormat="1" applyFont="1" applyFill="1" applyBorder="1" applyAlignment="1">
      <alignment horizontal="center"/>
    </xf>
    <xf numFmtId="171" fontId="23" fillId="0" borderId="0" xfId="0" applyNumberFormat="1" applyFont="1" applyAlignment="1">
      <alignment/>
    </xf>
    <xf numFmtId="0" fontId="53" fillId="28" borderId="16" xfId="0" applyFont="1" applyFill="1" applyBorder="1" applyAlignment="1">
      <alignment horizontal="center" wrapText="1"/>
    </xf>
    <xf numFmtId="3" fontId="53" fillId="27" borderId="9" xfId="0" applyNumberFormat="1" applyFont="1" applyFill="1" applyBorder="1" applyAlignment="1">
      <alignment horizontal="center"/>
    </xf>
    <xf numFmtId="0" fontId="49" fillId="31" borderId="16" xfId="0" applyFont="1" applyFill="1" applyBorder="1" applyAlignment="1">
      <alignment horizontal="center"/>
    </xf>
    <xf numFmtId="3" fontId="49" fillId="31" borderId="9" xfId="0" applyNumberFormat="1" applyFont="1" applyFill="1" applyBorder="1" applyAlignment="1">
      <alignment horizontal="center"/>
    </xf>
    <xf numFmtId="3" fontId="49" fillId="31" borderId="35" xfId="0" applyNumberFormat="1" applyFont="1" applyFill="1" applyBorder="1" applyAlignment="1">
      <alignment horizontal="center"/>
    </xf>
    <xf numFmtId="3" fontId="49" fillId="27" borderId="9" xfId="0" applyNumberFormat="1" applyFont="1" applyFill="1" applyBorder="1" applyAlignment="1">
      <alignment horizontal="center"/>
    </xf>
    <xf numFmtId="3" fontId="49" fillId="0" borderId="9" xfId="0" applyNumberFormat="1" applyFont="1" applyBorder="1" applyAlignment="1">
      <alignment horizontal="center"/>
    </xf>
    <xf numFmtId="3" fontId="49" fillId="0" borderId="35" xfId="0" applyNumberFormat="1" applyFont="1" applyBorder="1" applyAlignment="1">
      <alignment horizontal="center"/>
    </xf>
    <xf numFmtId="3" fontId="49" fillId="32" borderId="37" xfId="0" applyNumberFormat="1" applyFont="1" applyFill="1" applyBorder="1" applyAlignment="1">
      <alignment horizontal="center"/>
    </xf>
    <xf numFmtId="3" fontId="49" fillId="32" borderId="38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170" fontId="49" fillId="0" borderId="0" xfId="0" applyNumberFormat="1" applyFont="1" applyBorder="1" applyAlignment="1">
      <alignment wrapText="1"/>
    </xf>
    <xf numFmtId="170" fontId="49" fillId="0" borderId="0" xfId="0" applyNumberFormat="1" applyFont="1" applyBorder="1" applyAlignment="1">
      <alignment horizontal="center"/>
    </xf>
    <xf numFmtId="0" fontId="46" fillId="27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/>
    </xf>
    <xf numFmtId="0" fontId="47" fillId="27" borderId="9" xfId="0" applyFont="1" applyFill="1" applyBorder="1" applyAlignment="1">
      <alignment/>
    </xf>
    <xf numFmtId="193" fontId="23" fillId="0" borderId="0" xfId="53" applyNumberFormat="1" applyFont="1" applyAlignment="1">
      <alignment horizontal="center"/>
    </xf>
    <xf numFmtId="193" fontId="23" fillId="0" borderId="0" xfId="0" applyNumberFormat="1" applyFont="1" applyAlignment="1">
      <alignment/>
    </xf>
    <xf numFmtId="3" fontId="46" fillId="0" borderId="35" xfId="0" applyNumberFormat="1" applyFont="1" applyFill="1" applyBorder="1" applyAlignment="1">
      <alignment horizontal="center" vertical="center" wrapText="1"/>
    </xf>
    <xf numFmtId="3" fontId="32" fillId="26" borderId="56" xfId="53" applyNumberFormat="1" applyFont="1" applyFill="1" applyBorder="1" applyAlignment="1">
      <alignment vertical="center" wrapText="1"/>
    </xf>
    <xf numFmtId="3" fontId="46" fillId="0" borderId="58" xfId="0" applyNumberFormat="1" applyFont="1" applyFill="1" applyBorder="1" applyAlignment="1">
      <alignment horizontal="center" vertical="center" wrapText="1"/>
    </xf>
    <xf numFmtId="0" fontId="84" fillId="26" borderId="15" xfId="0" applyFont="1" applyFill="1" applyBorder="1" applyAlignment="1">
      <alignment horizontal="left" vertical="center"/>
    </xf>
    <xf numFmtId="0" fontId="84" fillId="0" borderId="15" xfId="0" applyFont="1" applyFill="1" applyBorder="1" applyAlignment="1">
      <alignment horizontal="left" vertical="center"/>
    </xf>
    <xf numFmtId="0" fontId="84" fillId="26" borderId="59" xfId="0" applyFont="1" applyFill="1" applyBorder="1" applyAlignment="1">
      <alignment horizontal="left" vertical="center"/>
    </xf>
    <xf numFmtId="3" fontId="43" fillId="0" borderId="9" xfId="0" applyNumberFormat="1" applyFont="1" applyFill="1" applyBorder="1" applyAlignment="1">
      <alignment horizontal="center" vertical="center"/>
    </xf>
    <xf numFmtId="3" fontId="46" fillId="27" borderId="58" xfId="0" applyNumberFormat="1" applyFont="1" applyFill="1" applyBorder="1" applyAlignment="1">
      <alignment horizontal="center" vertical="center" wrapText="1"/>
    </xf>
    <xf numFmtId="0" fontId="23" fillId="27" borderId="58" xfId="111" applyFont="1" applyFill="1" applyBorder="1" applyAlignment="1">
      <alignment vertical="center" wrapText="1"/>
      <protection/>
    </xf>
    <xf numFmtId="3" fontId="46" fillId="27" borderId="60" xfId="0" applyNumberFormat="1" applyFont="1" applyFill="1" applyBorder="1" applyAlignment="1">
      <alignment horizontal="center" vertical="center" wrapText="1"/>
    </xf>
    <xf numFmtId="0" fontId="46" fillId="27" borderId="60" xfId="0" applyNumberFormat="1" applyFont="1" applyFill="1" applyBorder="1" applyAlignment="1">
      <alignment horizontal="center" vertical="center" wrapText="1"/>
    </xf>
    <xf numFmtId="9" fontId="46" fillId="27" borderId="60" xfId="0" applyNumberFormat="1" applyFont="1" applyFill="1" applyBorder="1" applyAlignment="1">
      <alignment horizontal="center" vertical="center" wrapText="1"/>
    </xf>
    <xf numFmtId="9" fontId="92" fillId="27" borderId="60" xfId="0" applyNumberFormat="1" applyFont="1" applyFill="1" applyBorder="1" applyAlignment="1">
      <alignment horizontal="center" vertical="center" wrapText="1"/>
    </xf>
    <xf numFmtId="0" fontId="90" fillId="0" borderId="33" xfId="0" applyFont="1" applyBorder="1" applyAlignment="1">
      <alignment horizontal="center" vertical="center" wrapText="1"/>
    </xf>
    <xf numFmtId="0" fontId="86" fillId="27" borderId="20" xfId="0" applyFont="1" applyFill="1" applyBorder="1" applyAlignment="1">
      <alignment horizontal="left" vertical="center" wrapText="1"/>
    </xf>
    <xf numFmtId="0" fontId="86" fillId="0" borderId="20" xfId="0" applyFont="1" applyFill="1" applyBorder="1" applyAlignment="1">
      <alignment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9" fontId="46" fillId="0" borderId="20" xfId="120" applyNumberFormat="1" applyFont="1" applyFill="1" applyBorder="1" applyAlignment="1">
      <alignment horizontal="center" vertical="center" wrapText="1"/>
    </xf>
    <xf numFmtId="9" fontId="92" fillId="27" borderId="61" xfId="0" applyNumberFormat="1" applyFont="1" applyFill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62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26" borderId="19" xfId="0" applyFont="1" applyFill="1" applyBorder="1" applyAlignment="1">
      <alignment horizontal="center" vertical="center" wrapText="1"/>
    </xf>
    <xf numFmtId="0" fontId="86" fillId="26" borderId="41" xfId="0" applyFont="1" applyFill="1" applyBorder="1" applyAlignment="1">
      <alignment horizontal="center" vertical="center" wrapText="1"/>
    </xf>
    <xf numFmtId="0" fontId="86" fillId="0" borderId="63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94" fillId="27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4" fillId="27" borderId="37" xfId="0" applyFont="1" applyFill="1" applyBorder="1" applyAlignment="1">
      <alignment vertical="center" wrapText="1"/>
    </xf>
    <xf numFmtId="49" fontId="43" fillId="26" borderId="33" xfId="0" applyNumberFormat="1" applyFont="1" applyFill="1" applyBorder="1" applyAlignment="1">
      <alignment horizontal="center" vertical="center"/>
    </xf>
    <xf numFmtId="0" fontId="43" fillId="26" borderId="20" xfId="0" applyFont="1" applyFill="1" applyBorder="1" applyAlignment="1">
      <alignment vertical="center" wrapText="1"/>
    </xf>
    <xf numFmtId="0" fontId="43" fillId="0" borderId="20" xfId="0" applyFont="1" applyBorder="1" applyAlignment="1">
      <alignment horizontal="center" vertical="center"/>
    </xf>
    <xf numFmtId="3" fontId="43" fillId="27" borderId="20" xfId="0" applyNumberFormat="1" applyFont="1" applyFill="1" applyBorder="1" applyAlignment="1">
      <alignment horizontal="center" vertical="center"/>
    </xf>
    <xf numFmtId="3" fontId="43" fillId="0" borderId="20" xfId="0" applyNumberFormat="1" applyFont="1" applyFill="1" applyBorder="1" applyAlignment="1">
      <alignment horizontal="center" vertical="center"/>
    </xf>
    <xf numFmtId="49" fontId="43" fillId="26" borderId="59" xfId="0" applyNumberFormat="1" applyFont="1" applyFill="1" applyBorder="1" applyAlignment="1">
      <alignment horizontal="center" vertical="center"/>
    </xf>
    <xf numFmtId="0" fontId="43" fillId="26" borderId="32" xfId="0" applyFont="1" applyFill="1" applyBorder="1" applyAlignment="1">
      <alignment horizontal="left" vertical="center"/>
    </xf>
    <xf numFmtId="0" fontId="43" fillId="0" borderId="32" xfId="0" applyFont="1" applyBorder="1" applyAlignment="1">
      <alignment horizontal="center" vertical="center"/>
    </xf>
    <xf numFmtId="3" fontId="43" fillId="27" borderId="32" xfId="0" applyNumberFormat="1" applyFont="1" applyFill="1" applyBorder="1" applyAlignment="1">
      <alignment horizontal="center" vertical="center"/>
    </xf>
    <xf numFmtId="3" fontId="4" fillId="27" borderId="32" xfId="0" applyNumberFormat="1" applyFont="1" applyFill="1" applyBorder="1" applyAlignment="1">
      <alignment horizontal="center" vertical="center"/>
    </xf>
    <xf numFmtId="3" fontId="4" fillId="28" borderId="32" xfId="0" applyNumberFormat="1" applyFont="1" applyFill="1" applyBorder="1" applyAlignment="1">
      <alignment horizontal="center" vertical="center"/>
    </xf>
    <xf numFmtId="3" fontId="43" fillId="0" borderId="32" xfId="0" applyNumberFormat="1" applyFont="1" applyFill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0" fontId="43" fillId="27" borderId="62" xfId="0" applyFont="1" applyFill="1" applyBorder="1" applyAlignment="1">
      <alignment horizontal="center" vertical="center"/>
    </xf>
    <xf numFmtId="0" fontId="4" fillId="27" borderId="64" xfId="0" applyFont="1" applyFill="1" applyBorder="1" applyAlignment="1">
      <alignment horizontal="center" vertical="center"/>
    </xf>
    <xf numFmtId="3" fontId="4" fillId="27" borderId="65" xfId="0" applyNumberFormat="1" applyFont="1" applyFill="1" applyBorder="1" applyAlignment="1">
      <alignment horizontal="center" vertical="center"/>
    </xf>
    <xf numFmtId="3" fontId="4" fillId="27" borderId="19" xfId="0" applyNumberFormat="1" applyFont="1" applyFill="1" applyBorder="1" applyAlignment="1">
      <alignment horizontal="center" vertical="center"/>
    </xf>
    <xf numFmtId="3" fontId="4" fillId="28" borderId="66" xfId="0" applyNumberFormat="1" applyFont="1" applyFill="1" applyBorder="1" applyAlignment="1">
      <alignment horizontal="center" vertical="center"/>
    </xf>
    <xf numFmtId="3" fontId="4" fillId="28" borderId="67" xfId="0" applyNumberFormat="1" applyFont="1" applyFill="1" applyBorder="1" applyAlignment="1">
      <alignment horizontal="center" vertical="center"/>
    </xf>
    <xf numFmtId="3" fontId="4" fillId="28" borderId="65" xfId="0" applyNumberFormat="1" applyFont="1" applyFill="1" applyBorder="1" applyAlignment="1">
      <alignment horizontal="center" vertical="center"/>
    </xf>
    <xf numFmtId="3" fontId="4" fillId="28" borderId="41" xfId="0" applyNumberFormat="1" applyFont="1" applyFill="1" applyBorder="1" applyAlignment="1">
      <alignment horizontal="center" vertical="center"/>
    </xf>
    <xf numFmtId="3" fontId="6" fillId="27" borderId="68" xfId="0" applyNumberFormat="1" applyFont="1" applyFill="1" applyBorder="1" applyAlignment="1">
      <alignment horizontal="center" vertical="center"/>
    </xf>
    <xf numFmtId="3" fontId="4" fillId="28" borderId="56" xfId="0" applyNumberFormat="1" applyFont="1" applyFill="1" applyBorder="1" applyAlignment="1">
      <alignment horizontal="center" vertical="center"/>
    </xf>
    <xf numFmtId="3" fontId="4" fillId="28" borderId="16" xfId="0" applyNumberFormat="1" applyFont="1" applyFill="1" applyBorder="1" applyAlignment="1">
      <alignment horizontal="center" vertical="center"/>
    </xf>
    <xf numFmtId="3" fontId="4" fillId="28" borderId="53" xfId="0" applyNumberFormat="1" applyFont="1" applyFill="1" applyBorder="1" applyAlignment="1">
      <alignment horizontal="center" vertical="center"/>
    </xf>
    <xf numFmtId="3" fontId="6" fillId="27" borderId="69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4" fillId="0" borderId="43" xfId="0" applyFont="1" applyBorder="1" applyAlignment="1">
      <alignment/>
    </xf>
    <xf numFmtId="3" fontId="44" fillId="27" borderId="32" xfId="0" applyNumberFormat="1" applyFont="1" applyFill="1" applyBorder="1" applyAlignment="1">
      <alignment horizontal="center" vertical="center" wrapText="1"/>
    </xf>
    <xf numFmtId="0" fontId="44" fillId="27" borderId="32" xfId="0" applyFont="1" applyFill="1" applyBorder="1" applyAlignment="1">
      <alignment horizontal="center" vertical="center" wrapText="1"/>
    </xf>
    <xf numFmtId="9" fontId="44" fillId="28" borderId="32" xfId="120" applyFont="1" applyFill="1" applyBorder="1" applyAlignment="1">
      <alignment horizontal="center" vertical="center" wrapText="1"/>
    </xf>
    <xf numFmtId="0" fontId="86" fillId="27" borderId="18" xfId="0" applyFont="1" applyFill="1" applyBorder="1" applyAlignment="1">
      <alignment horizontal="center" vertical="center" wrapText="1"/>
    </xf>
    <xf numFmtId="0" fontId="46" fillId="27" borderId="19" xfId="0" applyFont="1" applyFill="1" applyBorder="1" applyAlignment="1">
      <alignment horizontal="center" vertical="center" wrapText="1"/>
    </xf>
    <xf numFmtId="9" fontId="46" fillId="28" borderId="63" xfId="120" applyFont="1" applyFill="1" applyBorder="1" applyAlignment="1">
      <alignment horizontal="center" vertical="center" wrapText="1"/>
    </xf>
    <xf numFmtId="9" fontId="89" fillId="27" borderId="41" xfId="0" applyNumberFormat="1" applyFont="1" applyFill="1" applyBorder="1" applyAlignment="1">
      <alignment horizontal="center" vertical="center" wrapText="1"/>
    </xf>
    <xf numFmtId="0" fontId="46" fillId="0" borderId="73" xfId="0" applyFont="1" applyFill="1" applyBorder="1" applyAlignment="1">
      <alignment horizontal="center"/>
    </xf>
    <xf numFmtId="0" fontId="46" fillId="27" borderId="74" xfId="0" applyFont="1" applyFill="1" applyBorder="1" applyAlignment="1">
      <alignment horizontal="center"/>
    </xf>
    <xf numFmtId="0" fontId="46" fillId="27" borderId="35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0" fontId="46" fillId="27" borderId="38" xfId="0" applyFont="1" applyFill="1" applyBorder="1" applyAlignment="1">
      <alignment horizontal="center"/>
    </xf>
    <xf numFmtId="0" fontId="9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95" fillId="0" borderId="0" xfId="0" applyFont="1" applyAlignment="1">
      <alignment/>
    </xf>
    <xf numFmtId="0" fontId="83" fillId="0" borderId="0" xfId="0" applyFont="1" applyAlignment="1">
      <alignment/>
    </xf>
    <xf numFmtId="0" fontId="80" fillId="0" borderId="0" xfId="0" applyFont="1" applyAlignment="1">
      <alignment/>
    </xf>
    <xf numFmtId="0" fontId="23" fillId="0" borderId="73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26" borderId="34" xfId="111" applyFont="1" applyFill="1" applyBorder="1" applyAlignment="1">
      <alignment horizontal="center" vertical="center" wrapText="1"/>
      <protection/>
    </xf>
    <xf numFmtId="0" fontId="23" fillId="26" borderId="35" xfId="111" applyFont="1" applyFill="1" applyBorder="1" applyAlignment="1">
      <alignment horizontal="center" vertical="center" wrapText="1"/>
      <protection/>
    </xf>
    <xf numFmtId="0" fontId="23" fillId="26" borderId="58" xfId="111" applyFont="1" applyFill="1" applyBorder="1" applyAlignment="1">
      <alignment horizontal="center" vertical="center" wrapText="1"/>
      <protection/>
    </xf>
    <xf numFmtId="3" fontId="96" fillId="27" borderId="9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53" fillId="0" borderId="76" xfId="0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0" fontId="49" fillId="32" borderId="77" xfId="0" applyFont="1" applyFill="1" applyBorder="1" applyAlignment="1">
      <alignment horizontal="center" vertical="center"/>
    </xf>
    <xf numFmtId="0" fontId="49" fillId="32" borderId="72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6" fillId="27" borderId="16" xfId="0" applyFont="1" applyFill="1" applyBorder="1" applyAlignment="1">
      <alignment horizontal="center"/>
    </xf>
    <xf numFmtId="0" fontId="46" fillId="27" borderId="71" xfId="0" applyFont="1" applyFill="1" applyBorder="1" applyAlignment="1">
      <alignment horizontal="center"/>
    </xf>
    <xf numFmtId="0" fontId="47" fillId="27" borderId="16" xfId="0" applyFont="1" applyFill="1" applyBorder="1" applyAlignment="1">
      <alignment horizontal="center"/>
    </xf>
    <xf numFmtId="0" fontId="47" fillId="27" borderId="71" xfId="0" applyFont="1" applyFill="1" applyBorder="1" applyAlignment="1">
      <alignment horizontal="center"/>
    </xf>
    <xf numFmtId="0" fontId="43" fillId="26" borderId="78" xfId="0" applyFont="1" applyFill="1" applyBorder="1" applyAlignment="1">
      <alignment horizontal="center" vertical="center" wrapText="1"/>
    </xf>
    <xf numFmtId="0" fontId="43" fillId="26" borderId="79" xfId="0" applyFont="1" applyFill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73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85" fillId="0" borderId="44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79" fillId="0" borderId="62" xfId="0" applyFont="1" applyBorder="1" applyAlignment="1">
      <alignment horizontal="center"/>
    </xf>
    <xf numFmtId="0" fontId="79" fillId="0" borderId="67" xfId="0" applyFont="1" applyBorder="1" applyAlignment="1">
      <alignment horizontal="center"/>
    </xf>
    <xf numFmtId="0" fontId="43" fillId="28" borderId="51" xfId="0" applyFont="1" applyFill="1" applyBorder="1" applyAlignment="1">
      <alignment horizontal="center" vertical="center" wrapText="1"/>
    </xf>
    <xf numFmtId="0" fontId="43" fillId="28" borderId="81" xfId="0" applyFont="1" applyFill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3" fillId="0" borderId="83" xfId="0" applyFont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center" vertical="center" wrapText="1"/>
    </xf>
    <xf numFmtId="0" fontId="32" fillId="0" borderId="84" xfId="0" applyFont="1" applyFill="1" applyBorder="1" applyAlignment="1">
      <alignment horizontal="center" vertical="center" wrapText="1"/>
    </xf>
    <xf numFmtId="0" fontId="32" fillId="0" borderId="8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32" fillId="0" borderId="87" xfId="0" applyFont="1" applyFill="1" applyBorder="1" applyAlignment="1">
      <alignment horizontal="center" vertical="center" wrapText="1"/>
    </xf>
    <xf numFmtId="0" fontId="32" fillId="0" borderId="88" xfId="0" applyFont="1" applyFill="1" applyBorder="1" applyAlignment="1">
      <alignment horizontal="center" vertical="center" wrapText="1"/>
    </xf>
    <xf numFmtId="0" fontId="42" fillId="0" borderId="89" xfId="0" applyFont="1" applyFill="1" applyBorder="1" applyAlignment="1">
      <alignment horizontal="center" vertical="center" wrapText="1"/>
    </xf>
    <xf numFmtId="0" fontId="42" fillId="0" borderId="90" xfId="0" applyFont="1" applyFill="1" applyBorder="1" applyAlignment="1">
      <alignment horizontal="center" vertical="center" wrapText="1"/>
    </xf>
    <xf numFmtId="0" fontId="42" fillId="0" borderId="91" xfId="0" applyFont="1" applyFill="1" applyBorder="1" applyAlignment="1">
      <alignment horizontal="center" vertical="center" wrapText="1"/>
    </xf>
    <xf numFmtId="0" fontId="43" fillId="0" borderId="92" xfId="0" applyFont="1" applyBorder="1" applyAlignment="1">
      <alignment horizontal="center" vertical="center" wrapText="1"/>
    </xf>
    <xf numFmtId="0" fontId="43" fillId="0" borderId="93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43" fillId="28" borderId="82" xfId="0" applyFont="1" applyFill="1" applyBorder="1" applyAlignment="1">
      <alignment horizontal="center" vertical="center" wrapText="1"/>
    </xf>
    <xf numFmtId="0" fontId="43" fillId="28" borderId="83" xfId="0" applyFont="1" applyFill="1" applyBorder="1" applyAlignment="1">
      <alignment horizontal="center" vertical="center" wrapText="1"/>
    </xf>
    <xf numFmtId="0" fontId="43" fillId="28" borderId="70" xfId="0" applyFont="1" applyFill="1" applyBorder="1" applyAlignment="1">
      <alignment horizontal="center" vertical="center" wrapText="1"/>
    </xf>
    <xf numFmtId="0" fontId="43" fillId="28" borderId="72" xfId="0" applyFont="1" applyFill="1" applyBorder="1" applyAlignment="1">
      <alignment horizontal="center" vertical="center" wrapText="1"/>
    </xf>
    <xf numFmtId="0" fontId="43" fillId="26" borderId="70" xfId="0" applyFont="1" applyFill="1" applyBorder="1" applyAlignment="1">
      <alignment horizontal="center" vertical="center" wrapText="1"/>
    </xf>
    <xf numFmtId="0" fontId="43" fillId="26" borderId="72" xfId="0" applyFont="1" applyFill="1" applyBorder="1" applyAlignment="1">
      <alignment horizontal="center" vertical="center" wrapText="1"/>
    </xf>
    <xf numFmtId="0" fontId="43" fillId="26" borderId="73" xfId="0" applyFont="1" applyFill="1" applyBorder="1" applyAlignment="1">
      <alignment horizontal="center" vertical="center" wrapText="1"/>
    </xf>
    <xf numFmtId="0" fontId="43" fillId="26" borderId="37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 wrapText="1"/>
    </xf>
    <xf numFmtId="0" fontId="43" fillId="0" borderId="93" xfId="0" applyFont="1" applyFill="1" applyBorder="1" applyAlignment="1">
      <alignment horizontal="center" vertical="center" wrapText="1"/>
    </xf>
    <xf numFmtId="0" fontId="4" fillId="27" borderId="92" xfId="0" applyFont="1" applyFill="1" applyBorder="1" applyAlignment="1">
      <alignment horizontal="center"/>
    </xf>
    <xf numFmtId="0" fontId="4" fillId="27" borderId="51" xfId="0" applyFont="1" applyFill="1" applyBorder="1" applyAlignment="1">
      <alignment horizontal="center"/>
    </xf>
    <xf numFmtId="0" fontId="32" fillId="0" borderId="89" xfId="0" applyFont="1" applyFill="1" applyBorder="1" applyAlignment="1">
      <alignment horizontal="center" vertical="center" wrapText="1"/>
    </xf>
    <xf numFmtId="0" fontId="32" fillId="0" borderId="90" xfId="0" applyFont="1" applyFill="1" applyBorder="1" applyAlignment="1">
      <alignment horizontal="center" vertical="center" wrapText="1"/>
    </xf>
    <xf numFmtId="0" fontId="32" fillId="0" borderId="91" xfId="0" applyFont="1" applyFill="1" applyBorder="1" applyAlignment="1">
      <alignment horizontal="center" vertical="center" wrapText="1"/>
    </xf>
    <xf numFmtId="0" fontId="4" fillId="27" borderId="52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94" xfId="0" applyFont="1" applyFill="1" applyBorder="1" applyAlignment="1">
      <alignment horizontal="center"/>
    </xf>
    <xf numFmtId="0" fontId="4" fillId="27" borderId="60" xfId="0" applyFont="1" applyFill="1" applyBorder="1" applyAlignment="1">
      <alignment horizontal="center"/>
    </xf>
    <xf numFmtId="0" fontId="4" fillId="27" borderId="93" xfId="0" applyFont="1" applyFill="1" applyBorder="1" applyAlignment="1">
      <alignment horizontal="center"/>
    </xf>
    <xf numFmtId="0" fontId="4" fillId="27" borderId="81" xfId="0" applyFont="1" applyFill="1" applyBorder="1" applyAlignment="1">
      <alignment horizontal="center"/>
    </xf>
    <xf numFmtId="0" fontId="4" fillId="27" borderId="95" xfId="0" applyFont="1" applyFill="1" applyBorder="1" applyAlignment="1">
      <alignment horizontal="center"/>
    </xf>
    <xf numFmtId="0" fontId="46" fillId="27" borderId="93" xfId="0" applyFont="1" applyFill="1" applyBorder="1" applyAlignment="1">
      <alignment horizontal="center"/>
    </xf>
    <xf numFmtId="0" fontId="46" fillId="27" borderId="72" xfId="0" applyFont="1" applyFill="1" applyBorder="1" applyAlignment="1">
      <alignment horizontal="center"/>
    </xf>
    <xf numFmtId="0" fontId="86" fillId="27" borderId="62" xfId="0" applyFont="1" applyFill="1" applyBorder="1" applyAlignment="1">
      <alignment horizontal="center" vertical="center" wrapText="1"/>
    </xf>
    <xf numFmtId="0" fontId="86" fillId="27" borderId="67" xfId="0" applyFont="1" applyFill="1" applyBorder="1" applyAlignment="1">
      <alignment horizontal="center" vertical="center" wrapText="1"/>
    </xf>
    <xf numFmtId="0" fontId="86" fillId="27" borderId="63" xfId="0" applyFont="1" applyFill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85" fillId="0" borderId="6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84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87" xfId="0" applyFont="1" applyFill="1" applyBorder="1" applyAlignment="1">
      <alignment horizontal="left" vertical="center" wrapText="1"/>
    </xf>
    <xf numFmtId="0" fontId="46" fillId="27" borderId="92" xfId="0" applyFont="1" applyFill="1" applyBorder="1" applyAlignment="1">
      <alignment horizontal="center"/>
    </xf>
    <xf numFmtId="0" fontId="46" fillId="27" borderId="70" xfId="0" applyFont="1" applyFill="1" applyBorder="1" applyAlignment="1">
      <alignment horizontal="center"/>
    </xf>
    <xf numFmtId="0" fontId="44" fillId="0" borderId="96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97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75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32" fillId="0" borderId="31" xfId="111" applyFont="1" applyFill="1" applyBorder="1" applyAlignment="1">
      <alignment horizontal="center" vertical="center" wrapText="1"/>
      <protection/>
    </xf>
    <xf numFmtId="0" fontId="32" fillId="0" borderId="40" xfId="111" applyFont="1" applyFill="1" applyBorder="1" applyAlignment="1">
      <alignment horizontal="center" vertical="center" wrapText="1"/>
      <protection/>
    </xf>
    <xf numFmtId="0" fontId="32" fillId="0" borderId="39" xfId="111" applyFont="1" applyFill="1" applyBorder="1" applyAlignment="1">
      <alignment horizontal="center" vertical="center" wrapText="1"/>
      <protection/>
    </xf>
    <xf numFmtId="0" fontId="32" fillId="0" borderId="98" xfId="111" applyFont="1" applyFill="1" applyBorder="1" applyAlignment="1">
      <alignment horizontal="center" vertical="center" wrapText="1"/>
      <protection/>
    </xf>
    <xf numFmtId="0" fontId="32" fillId="0" borderId="48" xfId="111" applyFont="1" applyFill="1" applyBorder="1" applyAlignment="1">
      <alignment horizontal="center" vertical="center" wrapText="1"/>
      <protection/>
    </xf>
    <xf numFmtId="0" fontId="32" fillId="0" borderId="46" xfId="111" applyFont="1" applyFill="1" applyBorder="1" applyAlignment="1">
      <alignment horizontal="center" vertical="center" wrapText="1"/>
      <protection/>
    </xf>
    <xf numFmtId="0" fontId="32" fillId="0" borderId="99" xfId="111" applyFont="1" applyFill="1" applyBorder="1" applyAlignment="1">
      <alignment horizontal="center" vertical="center" wrapText="1"/>
      <protection/>
    </xf>
    <xf numFmtId="0" fontId="32" fillId="0" borderId="47" xfId="111" applyFont="1" applyFill="1" applyBorder="1" applyAlignment="1">
      <alignment horizontal="center" vertical="center" wrapText="1"/>
      <protection/>
    </xf>
    <xf numFmtId="0" fontId="32" fillId="0" borderId="49" xfId="111" applyFont="1" applyFill="1" applyBorder="1" applyAlignment="1">
      <alignment horizontal="center" vertical="center" wrapText="1"/>
      <protection/>
    </xf>
    <xf numFmtId="0" fontId="23" fillId="27" borderId="93" xfId="0" applyFont="1" applyFill="1" applyBorder="1" applyAlignment="1">
      <alignment horizontal="center"/>
    </xf>
    <xf numFmtId="0" fontId="23" fillId="27" borderId="95" xfId="0" applyFont="1" applyFill="1" applyBorder="1" applyAlignment="1">
      <alignment horizontal="center"/>
    </xf>
    <xf numFmtId="0" fontId="32" fillId="0" borderId="97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23" fillId="27" borderId="92" xfId="0" applyFont="1" applyFill="1" applyBorder="1" applyAlignment="1">
      <alignment horizontal="center"/>
    </xf>
    <xf numFmtId="0" fontId="23" fillId="27" borderId="70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23" fillId="27" borderId="52" xfId="0" applyFont="1" applyFill="1" applyBorder="1" applyAlignment="1">
      <alignment horizontal="center"/>
    </xf>
    <xf numFmtId="0" fontId="23" fillId="27" borderId="16" xfId="0" applyFont="1" applyFill="1" applyBorder="1" applyAlignment="1">
      <alignment horizontal="center"/>
    </xf>
    <xf numFmtId="0" fontId="23" fillId="27" borderId="71" xfId="0" applyFont="1" applyFill="1" applyBorder="1" applyAlignment="1">
      <alignment horizontal="center"/>
    </xf>
    <xf numFmtId="0" fontId="23" fillId="27" borderId="60" xfId="0" applyFont="1" applyFill="1" applyBorder="1" applyAlignment="1">
      <alignment horizontal="center"/>
    </xf>
    <xf numFmtId="0" fontId="23" fillId="27" borderId="72" xfId="0" applyFont="1" applyFill="1" applyBorder="1" applyAlignment="1">
      <alignment horizontal="center"/>
    </xf>
  </cellXfs>
  <cellStyles count="163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 2" xfId="56"/>
    <cellStyle name="Comma 3" xfId="57"/>
    <cellStyle name="Comma 4" xfId="58"/>
    <cellStyle name="Comma 5" xfId="59"/>
    <cellStyle name="Comma(3)" xfId="60"/>
    <cellStyle name="Curren - Style3" xfId="61"/>
    <cellStyle name="Curren - Style4" xfId="62"/>
    <cellStyle name="Currency" xfId="63"/>
    <cellStyle name="Currency [0]" xfId="64"/>
    <cellStyle name="Datum" xfId="65"/>
    <cellStyle name="Defl/Infl" xfId="66"/>
    <cellStyle name="Euro" xfId="67"/>
    <cellStyle name="Exogenous" xfId="68"/>
    <cellStyle name="Exogenous 2" xfId="69"/>
    <cellStyle name="Explanatory Text" xfId="70"/>
    <cellStyle name="Finanční0" xfId="71"/>
    <cellStyle name="Finanèní0" xfId="72"/>
    <cellStyle name="Followed Hyperlink" xfId="73"/>
    <cellStyle name="Good" xfId="74"/>
    <cellStyle name="Grey" xfId="75"/>
    <cellStyle name="Grey 2" xfId="76"/>
    <cellStyle name="Heading 1" xfId="77"/>
    <cellStyle name="Heading 2" xfId="78"/>
    <cellStyle name="Heading 3" xfId="79"/>
    <cellStyle name="Heading 4" xfId="80"/>
    <cellStyle name="Hipervínculo_IIF" xfId="81"/>
    <cellStyle name="Hyperlink" xfId="82"/>
    <cellStyle name="IMF" xfId="83"/>
    <cellStyle name="imf-one decimal" xfId="84"/>
    <cellStyle name="imf-zero decimal" xfId="85"/>
    <cellStyle name="Input" xfId="86"/>
    <cellStyle name="Input [yellow]" xfId="87"/>
    <cellStyle name="Input [yellow] 2" xfId="88"/>
    <cellStyle name="INSTAT" xfId="89"/>
    <cellStyle name="Label" xfId="90"/>
    <cellStyle name="Linked Cell" xfId="91"/>
    <cellStyle name="Měna0" xfId="92"/>
    <cellStyle name="Millares [0]_BALPROGRAMA2001R" xfId="93"/>
    <cellStyle name="Millares_BALPROGRAMA2001R" xfId="94"/>
    <cellStyle name="Milliers [0]_Encours - Apr rééch" xfId="95"/>
    <cellStyle name="Milliers_Encours - Apr rééch" xfId="96"/>
    <cellStyle name="Mìna0" xfId="97"/>
    <cellStyle name="Model" xfId="98"/>
    <cellStyle name="MoF" xfId="99"/>
    <cellStyle name="Moneda [0]_BALPROGRAMA2001R" xfId="100"/>
    <cellStyle name="Moneda_BALPROGRAMA2001R" xfId="101"/>
    <cellStyle name="Monétaire [0]_Encours - Apr rééch" xfId="102"/>
    <cellStyle name="Monétaire_Encours - Apr rééch" xfId="103"/>
    <cellStyle name="Neutral" xfId="104"/>
    <cellStyle name="Normal - Style1" xfId="105"/>
    <cellStyle name="Normal - Style2" xfId="106"/>
    <cellStyle name="Normal - Style5" xfId="107"/>
    <cellStyle name="Normal - Style6" xfId="108"/>
    <cellStyle name="Normal - Style7" xfId="109"/>
    <cellStyle name="Normal - Style8" xfId="110"/>
    <cellStyle name="Normal 2" xfId="111"/>
    <cellStyle name="Normal Table" xfId="112"/>
    <cellStyle name="Normal Table 2" xfId="113"/>
    <cellStyle name="Normal_Formati_permbledhese_Investimet 2007" xfId="114"/>
    <cellStyle name="Note" xfId="115"/>
    <cellStyle name="Note 2" xfId="116"/>
    <cellStyle name="Output" xfId="117"/>
    <cellStyle name="Output Amounts" xfId="118"/>
    <cellStyle name="Output Amounts 2" xfId="119"/>
    <cellStyle name="Percent" xfId="120"/>
    <cellStyle name="Percent [2]" xfId="121"/>
    <cellStyle name="Percent 2" xfId="122"/>
    <cellStyle name="Percent 3" xfId="123"/>
    <cellStyle name="Percent 4" xfId="124"/>
    <cellStyle name="Percent 5" xfId="125"/>
    <cellStyle name="percentage difference" xfId="126"/>
    <cellStyle name="percentage difference one decimal" xfId="127"/>
    <cellStyle name="percentage difference zero decimal" xfId="128"/>
    <cellStyle name="Pevný" xfId="129"/>
    <cellStyle name="Presentation" xfId="130"/>
    <cellStyle name="Presentation 2" xfId="131"/>
    <cellStyle name="Proj" xfId="132"/>
    <cellStyle name="Publication" xfId="133"/>
    <cellStyle name="STYL1 - Style1" xfId="134"/>
    <cellStyle name="Style 1" xfId="135"/>
    <cellStyle name="Text" xfId="136"/>
    <cellStyle name="Title" xfId="137"/>
    <cellStyle name="Total" xfId="138"/>
    <cellStyle name="Warning Text" xfId="139"/>
    <cellStyle name="WebAnchor1" xfId="140"/>
    <cellStyle name="WebAnchor2" xfId="141"/>
    <cellStyle name="WebAnchor3" xfId="142"/>
    <cellStyle name="WebAnchor4" xfId="143"/>
    <cellStyle name="WebAnchor5" xfId="144"/>
    <cellStyle name="WebAnchor6" xfId="145"/>
    <cellStyle name="WebAnchor7" xfId="146"/>
    <cellStyle name="Webexclude" xfId="147"/>
    <cellStyle name="Webexclude 2" xfId="148"/>
    <cellStyle name="WebFN" xfId="149"/>
    <cellStyle name="WebFN1" xfId="150"/>
    <cellStyle name="WebFN2" xfId="151"/>
    <cellStyle name="WebFN3" xfId="152"/>
    <cellStyle name="WebFN4" xfId="153"/>
    <cellStyle name="WebHR" xfId="154"/>
    <cellStyle name="WebHR 2" xfId="155"/>
    <cellStyle name="WebIndent1" xfId="156"/>
    <cellStyle name="WebIndent1 2" xfId="157"/>
    <cellStyle name="WebIndent1wFN3" xfId="158"/>
    <cellStyle name="WebIndent2" xfId="159"/>
    <cellStyle name="WebIndent2 2" xfId="160"/>
    <cellStyle name="WebNoBR" xfId="161"/>
    <cellStyle name="WebNoBR 2" xfId="162"/>
    <cellStyle name="Záhlaví 1" xfId="163"/>
    <cellStyle name="Záhlaví 2" xfId="164"/>
    <cellStyle name="zero" xfId="165"/>
    <cellStyle name="zero 2" xfId="166"/>
    <cellStyle name="ДАТА" xfId="167"/>
    <cellStyle name="ДЕНЕЖНЫЙ_BOPENGC" xfId="168"/>
    <cellStyle name="ЗАГОЛОВОК1" xfId="169"/>
    <cellStyle name="ЗАГОЛОВОК2" xfId="170"/>
    <cellStyle name="ИТОГОВЫЙ" xfId="171"/>
    <cellStyle name="Обычный_BOPENGC" xfId="172"/>
    <cellStyle name="ПРОЦЕНТНЫЙ_BOPENGC" xfId="173"/>
    <cellStyle name="ТЕКСТ" xfId="174"/>
    <cellStyle name="ФИКСИРОВАННЫЙ" xfId="175"/>
    <cellStyle name="ФИНАНСОВЫЙ_BOPENGC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39"/>
  <sheetViews>
    <sheetView zoomScalePageLayoutView="0" workbookViewId="0" topLeftCell="A1">
      <selection activeCell="A1" sqref="A1:I34"/>
    </sheetView>
  </sheetViews>
  <sheetFormatPr defaultColWidth="9.140625" defaultRowHeight="12.75"/>
  <cols>
    <col min="1" max="1" width="11.7109375" style="105" customWidth="1"/>
    <col min="2" max="2" width="39.57421875" style="17" customWidth="1"/>
    <col min="3" max="3" width="12.140625" style="17" customWidth="1"/>
    <col min="4" max="4" width="13.57421875" style="105" customWidth="1"/>
    <col min="5" max="5" width="13.28125" style="105" customWidth="1"/>
    <col min="6" max="6" width="15.00390625" style="105" customWidth="1"/>
    <col min="7" max="7" width="17.140625" style="105" customWidth="1"/>
    <col min="8" max="8" width="19.00390625" style="105" customWidth="1"/>
    <col min="9" max="9" width="13.140625" style="105" customWidth="1"/>
    <col min="10" max="10" width="13.421875" style="17" bestFit="1" customWidth="1"/>
    <col min="11" max="11" width="10.7109375" style="17" bestFit="1" customWidth="1"/>
    <col min="12" max="12" width="14.00390625" style="17" bestFit="1" customWidth="1"/>
    <col min="13" max="14" width="9.140625" style="17" customWidth="1"/>
    <col min="15" max="15" width="17.00390625" style="17" bestFit="1" customWidth="1"/>
    <col min="16" max="16" width="11.28125" style="17" bestFit="1" customWidth="1"/>
    <col min="17" max="16384" width="9.140625" style="17" customWidth="1"/>
  </cols>
  <sheetData>
    <row r="2" spans="1:9" s="8" customFormat="1" ht="15.75">
      <c r="A2" s="101" t="s">
        <v>85</v>
      </c>
      <c r="D2" s="102"/>
      <c r="E2" s="102"/>
      <c r="F2" s="102"/>
      <c r="G2" s="102"/>
      <c r="H2" s="102"/>
      <c r="I2" s="102"/>
    </row>
    <row r="3" spans="1:10" ht="13.5" thickBot="1">
      <c r="A3" s="167"/>
      <c r="B3" s="168"/>
      <c r="C3" s="168"/>
      <c r="D3" s="167"/>
      <c r="E3" s="167"/>
      <c r="F3" s="54"/>
      <c r="G3" s="169"/>
      <c r="H3" s="170"/>
      <c r="I3" s="104" t="s">
        <v>54</v>
      </c>
      <c r="J3" s="171"/>
    </row>
    <row r="4" spans="1:10" s="33" customFormat="1" ht="15.75" customHeight="1">
      <c r="A4" s="172"/>
      <c r="B4" s="173"/>
      <c r="C4" s="173"/>
      <c r="D4" s="174"/>
      <c r="E4" s="174"/>
      <c r="F4" s="175"/>
      <c r="G4" s="175"/>
      <c r="H4" s="176"/>
      <c r="I4" s="177"/>
      <c r="J4" s="178"/>
    </row>
    <row r="5" spans="1:10" ht="12.75">
      <c r="A5" s="179" t="s">
        <v>27</v>
      </c>
      <c r="B5" s="180" t="s">
        <v>93</v>
      </c>
      <c r="C5" s="181"/>
      <c r="D5" s="182"/>
      <c r="E5" s="182"/>
      <c r="F5" s="182"/>
      <c r="G5" s="183"/>
      <c r="H5" s="184" t="s">
        <v>28</v>
      </c>
      <c r="I5" s="185" t="s">
        <v>94</v>
      </c>
      <c r="J5" s="171"/>
    </row>
    <row r="6" spans="1:10" ht="12.75">
      <c r="A6" s="179" t="s">
        <v>1</v>
      </c>
      <c r="B6" s="180" t="s">
        <v>183</v>
      </c>
      <c r="C6" s="186"/>
      <c r="D6" s="187"/>
      <c r="E6" s="187"/>
      <c r="F6" s="187"/>
      <c r="G6" s="188"/>
      <c r="H6" s="184" t="s">
        <v>56</v>
      </c>
      <c r="I6" s="185" t="s">
        <v>108</v>
      </c>
      <c r="J6" s="171"/>
    </row>
    <row r="7" spans="1:10" s="29" customFormat="1" ht="12.75">
      <c r="A7" s="309" t="s">
        <v>86</v>
      </c>
      <c r="B7" s="312" t="s">
        <v>55</v>
      </c>
      <c r="C7" s="189" t="s">
        <v>2</v>
      </c>
      <c r="D7" s="189" t="s">
        <v>3</v>
      </c>
      <c r="E7" s="189" t="s">
        <v>4</v>
      </c>
      <c r="F7" s="189" t="s">
        <v>5</v>
      </c>
      <c r="G7" s="189" t="s">
        <v>38</v>
      </c>
      <c r="H7" s="189" t="s">
        <v>77</v>
      </c>
      <c r="I7" s="190" t="s">
        <v>78</v>
      </c>
      <c r="J7" s="191"/>
    </row>
    <row r="8" spans="1:10" s="194" customFormat="1" ht="12.75">
      <c r="A8" s="310"/>
      <c r="B8" s="313"/>
      <c r="C8" s="192" t="s">
        <v>6</v>
      </c>
      <c r="D8" s="192" t="s">
        <v>29</v>
      </c>
      <c r="E8" s="192" t="s">
        <v>53</v>
      </c>
      <c r="F8" s="192" t="s">
        <v>53</v>
      </c>
      <c r="G8" s="192" t="s">
        <v>53</v>
      </c>
      <c r="H8" s="192" t="s">
        <v>6</v>
      </c>
      <c r="I8" s="315" t="s">
        <v>7</v>
      </c>
      <c r="J8" s="193"/>
    </row>
    <row r="9" spans="1:10" s="194" customFormat="1" ht="31.5">
      <c r="A9" s="311"/>
      <c r="B9" s="314"/>
      <c r="C9" s="195" t="s">
        <v>119</v>
      </c>
      <c r="D9" s="195" t="s">
        <v>120</v>
      </c>
      <c r="E9" s="195" t="s">
        <v>121</v>
      </c>
      <c r="F9" s="195" t="s">
        <v>122</v>
      </c>
      <c r="G9" s="195" t="s">
        <v>76</v>
      </c>
      <c r="H9" s="195" t="s">
        <v>75</v>
      </c>
      <c r="I9" s="316"/>
      <c r="J9" s="193"/>
    </row>
    <row r="10" spans="1:12" ht="12.75">
      <c r="A10" s="196">
        <v>600</v>
      </c>
      <c r="B10" s="197" t="s">
        <v>9</v>
      </c>
      <c r="C10" s="198">
        <v>74959</v>
      </c>
      <c r="D10" s="198">
        <v>157437</v>
      </c>
      <c r="E10" s="198">
        <v>157437</v>
      </c>
      <c r="F10" s="198">
        <v>157437</v>
      </c>
      <c r="G10" s="198">
        <v>102816</v>
      </c>
      <c r="H10" s="198">
        <v>69713</v>
      </c>
      <c r="I10" s="199">
        <f>H10-G10</f>
        <v>-33103</v>
      </c>
      <c r="J10" s="171"/>
      <c r="K10" s="200"/>
      <c r="L10" s="53"/>
    </row>
    <row r="11" spans="1:11" ht="12.75">
      <c r="A11" s="196">
        <v>601</v>
      </c>
      <c r="B11" s="197" t="s">
        <v>10</v>
      </c>
      <c r="C11" s="198">
        <v>12202</v>
      </c>
      <c r="D11" s="198">
        <v>31563</v>
      </c>
      <c r="E11" s="198">
        <v>31563</v>
      </c>
      <c r="F11" s="198">
        <v>31563</v>
      </c>
      <c r="G11" s="198">
        <v>25704</v>
      </c>
      <c r="H11" s="198">
        <v>10905</v>
      </c>
      <c r="I11" s="199">
        <f aca="true" t="shared" si="0" ref="I11:I16">H11-G11</f>
        <v>-14799</v>
      </c>
      <c r="J11" s="171"/>
      <c r="K11" s="200"/>
    </row>
    <row r="12" spans="1:11" ht="12.75">
      <c r="A12" s="196">
        <v>602</v>
      </c>
      <c r="B12" s="197" t="s">
        <v>11</v>
      </c>
      <c r="C12" s="198">
        <v>56518</v>
      </c>
      <c r="D12" s="198">
        <v>70000</v>
      </c>
      <c r="E12" s="198">
        <v>70000</v>
      </c>
      <c r="F12" s="198">
        <v>70000</v>
      </c>
      <c r="G12" s="198">
        <v>47600</v>
      </c>
      <c r="H12" s="198">
        <v>30885</v>
      </c>
      <c r="I12" s="199">
        <f t="shared" si="0"/>
        <v>-16715</v>
      </c>
      <c r="J12" s="171"/>
      <c r="K12" s="200"/>
    </row>
    <row r="13" spans="1:11" ht="12.75">
      <c r="A13" s="196">
        <v>603</v>
      </c>
      <c r="B13" s="197" t="s">
        <v>12</v>
      </c>
      <c r="C13" s="198"/>
      <c r="D13" s="198"/>
      <c r="E13" s="198"/>
      <c r="F13" s="198"/>
      <c r="G13" s="198"/>
      <c r="H13" s="198"/>
      <c r="I13" s="199">
        <f t="shared" si="0"/>
        <v>0</v>
      </c>
      <c r="J13" s="171"/>
      <c r="K13" s="200"/>
    </row>
    <row r="14" spans="1:11" ht="12.75">
      <c r="A14" s="196">
        <v>604</v>
      </c>
      <c r="B14" s="197" t="s">
        <v>13</v>
      </c>
      <c r="C14" s="198">
        <v>2027400</v>
      </c>
      <c r="D14" s="198">
        <v>1800000</v>
      </c>
      <c r="E14" s="198">
        <v>1800000</v>
      </c>
      <c r="F14" s="198">
        <v>1800000</v>
      </c>
      <c r="G14" s="198">
        <v>1800000</v>
      </c>
      <c r="H14" s="308">
        <v>1500000</v>
      </c>
      <c r="I14" s="199">
        <f t="shared" si="0"/>
        <v>-300000</v>
      </c>
      <c r="J14" s="171"/>
      <c r="K14" s="200"/>
    </row>
    <row r="15" spans="1:15" ht="12.75">
      <c r="A15" s="196">
        <v>605</v>
      </c>
      <c r="B15" s="197" t="s">
        <v>14</v>
      </c>
      <c r="C15" s="198"/>
      <c r="D15" s="198"/>
      <c r="E15" s="198"/>
      <c r="F15" s="198"/>
      <c r="G15" s="198"/>
      <c r="H15" s="198"/>
      <c r="I15" s="199">
        <f t="shared" si="0"/>
        <v>0</v>
      </c>
      <c r="J15" s="201"/>
      <c r="K15" s="200"/>
      <c r="L15" s="200"/>
      <c r="O15" s="200"/>
    </row>
    <row r="16" spans="1:11" ht="12.75">
      <c r="A16" s="196">
        <v>606</v>
      </c>
      <c r="B16" s="197" t="s">
        <v>15</v>
      </c>
      <c r="C16" s="198"/>
      <c r="D16" s="198"/>
      <c r="E16" s="198"/>
      <c r="F16" s="198"/>
      <c r="G16" s="198"/>
      <c r="H16" s="198"/>
      <c r="I16" s="199">
        <f t="shared" si="0"/>
        <v>0</v>
      </c>
      <c r="J16" s="171"/>
      <c r="K16" s="200"/>
    </row>
    <row r="17" spans="1:11" ht="12.75">
      <c r="A17" s="202" t="s">
        <v>16</v>
      </c>
      <c r="B17" s="203" t="s">
        <v>17</v>
      </c>
      <c r="C17" s="204">
        <v>2171079</v>
      </c>
      <c r="D17" s="204">
        <f aca="true" t="shared" si="1" ref="D17:I17">SUM(D10:D16)</f>
        <v>2059000</v>
      </c>
      <c r="E17" s="204">
        <v>2059000</v>
      </c>
      <c r="F17" s="204">
        <v>2059000</v>
      </c>
      <c r="G17" s="204">
        <f>SUM(G10:G16)</f>
        <v>1976120</v>
      </c>
      <c r="H17" s="204">
        <f t="shared" si="1"/>
        <v>1611503</v>
      </c>
      <c r="I17" s="205">
        <f t="shared" si="1"/>
        <v>-364617</v>
      </c>
      <c r="J17" s="171"/>
      <c r="K17" s="200"/>
    </row>
    <row r="18" spans="1:16" ht="12.75">
      <c r="A18" s="196">
        <v>230</v>
      </c>
      <c r="B18" s="197" t="s">
        <v>18</v>
      </c>
      <c r="C18" s="198"/>
      <c r="D18" s="198"/>
      <c r="E18" s="198"/>
      <c r="F18" s="198"/>
      <c r="G18" s="198"/>
      <c r="H18" s="198"/>
      <c r="I18" s="199">
        <f>H18-G18</f>
        <v>0</v>
      </c>
      <c r="J18" s="171"/>
      <c r="K18" s="200"/>
      <c r="O18" s="53"/>
      <c r="P18" s="206"/>
    </row>
    <row r="19" spans="1:11" ht="12.75">
      <c r="A19" s="196">
        <v>231</v>
      </c>
      <c r="B19" s="197" t="s">
        <v>19</v>
      </c>
      <c r="C19" s="198">
        <v>34480</v>
      </c>
      <c r="D19" s="198">
        <v>20500</v>
      </c>
      <c r="E19" s="198">
        <v>20500</v>
      </c>
      <c r="F19" s="198">
        <v>20500</v>
      </c>
      <c r="G19" s="198">
        <v>20500</v>
      </c>
      <c r="H19" s="198">
        <v>0</v>
      </c>
      <c r="I19" s="199">
        <f>H19-G19</f>
        <v>-20500</v>
      </c>
      <c r="J19" s="171"/>
      <c r="K19" s="200"/>
    </row>
    <row r="20" spans="1:11" ht="12.75">
      <c r="A20" s="196">
        <v>232</v>
      </c>
      <c r="B20" s="197" t="s">
        <v>20</v>
      </c>
      <c r="C20" s="198"/>
      <c r="D20" s="198"/>
      <c r="E20" s="198"/>
      <c r="F20" s="198"/>
      <c r="G20" s="198"/>
      <c r="H20" s="198"/>
      <c r="I20" s="199">
        <f>H20-G20</f>
        <v>0</v>
      </c>
      <c r="J20" s="171"/>
      <c r="K20" s="200"/>
    </row>
    <row r="21" spans="1:11" ht="12.75">
      <c r="A21" s="202" t="s">
        <v>21</v>
      </c>
      <c r="B21" s="207" t="s">
        <v>39</v>
      </c>
      <c r="C21" s="204">
        <v>34480</v>
      </c>
      <c r="D21" s="204">
        <f aca="true" t="shared" si="2" ref="D21:I21">SUM(D18:D20)</f>
        <v>20500</v>
      </c>
      <c r="E21" s="204">
        <v>20500</v>
      </c>
      <c r="F21" s="204">
        <v>20500</v>
      </c>
      <c r="G21" s="204">
        <v>20500</v>
      </c>
      <c r="H21" s="204">
        <f t="shared" si="2"/>
        <v>0</v>
      </c>
      <c r="I21" s="205">
        <f t="shared" si="2"/>
        <v>-20500</v>
      </c>
      <c r="J21" s="171"/>
      <c r="K21" s="200"/>
    </row>
    <row r="22" spans="1:11" ht="12.75">
      <c r="A22" s="196">
        <v>230</v>
      </c>
      <c r="B22" s="197" t="s">
        <v>18</v>
      </c>
      <c r="C22" s="208"/>
      <c r="D22" s="208"/>
      <c r="E22" s="208"/>
      <c r="F22" s="208"/>
      <c r="G22" s="208"/>
      <c r="H22" s="208"/>
      <c r="I22" s="199">
        <f>H22-G22</f>
        <v>0</v>
      </c>
      <c r="J22" s="171"/>
      <c r="K22" s="200"/>
    </row>
    <row r="23" spans="1:11" ht="12.75">
      <c r="A23" s="196">
        <v>231</v>
      </c>
      <c r="B23" s="197" t="s">
        <v>19</v>
      </c>
      <c r="C23" s="208"/>
      <c r="D23" s="208"/>
      <c r="E23" s="208"/>
      <c r="F23" s="208"/>
      <c r="G23" s="208"/>
      <c r="H23" s="208"/>
      <c r="I23" s="199">
        <f>H23-G23</f>
        <v>0</v>
      </c>
      <c r="J23" s="171"/>
      <c r="K23" s="200"/>
    </row>
    <row r="24" spans="1:11" ht="15" customHeight="1">
      <c r="A24" s="196">
        <v>232</v>
      </c>
      <c r="B24" s="197" t="s">
        <v>20</v>
      </c>
      <c r="C24" s="208"/>
      <c r="D24" s="208"/>
      <c r="E24" s="208"/>
      <c r="F24" s="208"/>
      <c r="G24" s="208"/>
      <c r="H24" s="208"/>
      <c r="I24" s="199">
        <f>H24-G24</f>
        <v>0</v>
      </c>
      <c r="J24" s="171"/>
      <c r="K24" s="200"/>
    </row>
    <row r="25" spans="1:11" ht="12.75">
      <c r="A25" s="202" t="s">
        <v>21</v>
      </c>
      <c r="B25" s="207" t="s">
        <v>40</v>
      </c>
      <c r="C25" s="204">
        <v>0</v>
      </c>
      <c r="D25" s="204">
        <f aca="true" t="shared" si="3" ref="D25:I25">SUM(D22:D24)</f>
        <v>0</v>
      </c>
      <c r="E25" s="204">
        <v>0</v>
      </c>
      <c r="F25" s="204">
        <v>0</v>
      </c>
      <c r="G25" s="204">
        <v>0</v>
      </c>
      <c r="H25" s="204">
        <f t="shared" si="3"/>
        <v>0</v>
      </c>
      <c r="I25" s="205">
        <f t="shared" si="3"/>
        <v>0</v>
      </c>
      <c r="J25" s="171"/>
      <c r="K25" s="200"/>
    </row>
    <row r="26" spans="1:11" ht="12.75">
      <c r="A26" s="202" t="s">
        <v>22</v>
      </c>
      <c r="B26" s="209" t="s">
        <v>57</v>
      </c>
      <c r="C26" s="210">
        <v>34480</v>
      </c>
      <c r="D26" s="210">
        <f aca="true" t="shared" si="4" ref="D26:I26">D21+D25</f>
        <v>20500</v>
      </c>
      <c r="E26" s="210">
        <v>20500</v>
      </c>
      <c r="F26" s="210">
        <v>20500</v>
      </c>
      <c r="G26" s="210">
        <v>20500</v>
      </c>
      <c r="H26" s="210">
        <f t="shared" si="4"/>
        <v>0</v>
      </c>
      <c r="I26" s="211">
        <f t="shared" si="4"/>
        <v>-20500</v>
      </c>
      <c r="J26" s="171"/>
      <c r="K26" s="200"/>
    </row>
    <row r="27" spans="1:11" ht="12.75">
      <c r="A27" s="317" t="s">
        <v>41</v>
      </c>
      <c r="B27" s="318"/>
      <c r="C27" s="212">
        <v>1491171</v>
      </c>
      <c r="D27" s="213">
        <v>2000000</v>
      </c>
      <c r="E27" s="213">
        <v>2000000</v>
      </c>
      <c r="F27" s="213">
        <v>2000000</v>
      </c>
      <c r="G27" s="213">
        <v>0</v>
      </c>
      <c r="H27" s="212">
        <v>0</v>
      </c>
      <c r="I27" s="214"/>
      <c r="K27" s="200"/>
    </row>
    <row r="28" spans="1:9" ht="18.75" customHeight="1" thickBot="1">
      <c r="A28" s="319" t="s">
        <v>42</v>
      </c>
      <c r="B28" s="320"/>
      <c r="C28" s="215">
        <v>3696730</v>
      </c>
      <c r="D28" s="215">
        <f aca="true" t="shared" si="5" ref="D28:I28">D17+D26+D27</f>
        <v>4079500</v>
      </c>
      <c r="E28" s="215">
        <f t="shared" si="5"/>
        <v>4079500</v>
      </c>
      <c r="F28" s="215">
        <f t="shared" si="5"/>
        <v>4079500</v>
      </c>
      <c r="G28" s="215">
        <f t="shared" si="5"/>
        <v>1996620</v>
      </c>
      <c r="H28" s="215">
        <f t="shared" si="5"/>
        <v>1611503</v>
      </c>
      <c r="I28" s="216">
        <f t="shared" si="5"/>
        <v>-385117</v>
      </c>
    </row>
    <row r="29" spans="1:9" ht="23.25" customHeight="1">
      <c r="A29" s="217"/>
      <c r="B29" s="218"/>
      <c r="C29" s="218"/>
      <c r="D29" s="219"/>
      <c r="E29" s="219"/>
      <c r="F29" s="219"/>
      <c r="G29" s="219"/>
      <c r="H29" s="219"/>
      <c r="I29" s="219"/>
    </row>
    <row r="30" spans="1:9" ht="11.25" customHeight="1">
      <c r="A30" s="217"/>
      <c r="B30" s="218"/>
      <c r="C30" s="218"/>
      <c r="D30" s="219"/>
      <c r="E30" s="219"/>
      <c r="F30" s="219"/>
      <c r="G30" s="219"/>
      <c r="H30" s="219"/>
      <c r="I30" s="219"/>
    </row>
    <row r="31" ht="12.75">
      <c r="K31" s="200"/>
    </row>
    <row r="32" spans="1:9" ht="17.25" customHeight="1">
      <c r="A32" s="321" t="s">
        <v>23</v>
      </c>
      <c r="B32" s="220" t="s">
        <v>107</v>
      </c>
      <c r="C32" s="324" t="s">
        <v>24</v>
      </c>
      <c r="D32" s="325"/>
      <c r="E32" s="221" t="s">
        <v>8</v>
      </c>
      <c r="F32" s="330"/>
      <c r="G32" s="331"/>
      <c r="H32" s="170"/>
      <c r="I32" s="170"/>
    </row>
    <row r="33" spans="1:9" ht="19.5" customHeight="1">
      <c r="A33" s="322"/>
      <c r="B33" s="222" t="s">
        <v>25</v>
      </c>
      <c r="C33" s="326"/>
      <c r="D33" s="327"/>
      <c r="E33" s="221" t="s">
        <v>25</v>
      </c>
      <c r="F33" s="332"/>
      <c r="G33" s="333"/>
      <c r="H33" s="170"/>
      <c r="I33" s="170"/>
    </row>
    <row r="34" spans="1:9" ht="21.75" customHeight="1">
      <c r="A34" s="323"/>
      <c r="B34" s="222"/>
      <c r="C34" s="328"/>
      <c r="D34" s="329"/>
      <c r="E34" s="221" t="s">
        <v>26</v>
      </c>
      <c r="F34" s="332"/>
      <c r="G34" s="333"/>
      <c r="H34" s="170"/>
      <c r="I34" s="170"/>
    </row>
    <row r="36" spans="9:11" ht="12.75">
      <c r="I36" s="223"/>
      <c r="J36" s="53"/>
      <c r="K36" s="224"/>
    </row>
    <row r="37" ht="12.75">
      <c r="K37" s="224"/>
    </row>
    <row r="39" ht="12.75">
      <c r="H39" s="223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V37"/>
  <sheetViews>
    <sheetView zoomScalePageLayoutView="0" workbookViewId="0" topLeftCell="E1">
      <selection activeCell="A1" sqref="A1:V37"/>
    </sheetView>
  </sheetViews>
  <sheetFormatPr defaultColWidth="9.140625" defaultRowHeight="12.75"/>
  <cols>
    <col min="1" max="1" width="9.421875" style="17" customWidth="1"/>
    <col min="2" max="2" width="42.00390625" style="17" customWidth="1"/>
    <col min="3" max="3" width="16.7109375" style="17" customWidth="1"/>
    <col min="4" max="4" width="9.7109375" style="17" customWidth="1"/>
    <col min="5" max="5" width="12.140625" style="17" customWidth="1"/>
    <col min="6" max="6" width="14.28125" style="17" customWidth="1"/>
    <col min="7" max="7" width="15.00390625" style="17" customWidth="1"/>
    <col min="8" max="8" width="12.7109375" style="17" bestFit="1" customWidth="1"/>
    <col min="9" max="12" width="13.421875" style="17" customWidth="1"/>
    <col min="13" max="13" width="13.140625" style="17" customWidth="1"/>
    <col min="14" max="14" width="14.00390625" style="17" customWidth="1"/>
    <col min="15" max="15" width="12.7109375" style="17" customWidth="1"/>
    <col min="16" max="16" width="13.8515625" style="17" customWidth="1"/>
    <col min="17" max="17" width="13.57421875" style="17" customWidth="1"/>
    <col min="18" max="18" width="12.7109375" style="17" customWidth="1"/>
    <col min="19" max="19" width="12.57421875" style="17" customWidth="1"/>
    <col min="20" max="21" width="15.140625" style="17" customWidth="1"/>
    <col min="22" max="22" width="26.421875" style="18" customWidth="1"/>
    <col min="23" max="16384" width="9.140625" style="17" customWidth="1"/>
  </cols>
  <sheetData>
    <row r="2" spans="1:22" s="8" customFormat="1" ht="18.75">
      <c r="A2" s="6" t="s">
        <v>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V2" s="9"/>
    </row>
    <row r="3" spans="1:22" s="8" customFormat="1" ht="15.75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V3" s="9"/>
    </row>
    <row r="4" spans="1:17" ht="15">
      <c r="A4" s="11" t="s">
        <v>27</v>
      </c>
      <c r="B4" s="12" t="s">
        <v>93</v>
      </c>
      <c r="C4" s="13" t="s">
        <v>28</v>
      </c>
      <c r="D4" s="14" t="s">
        <v>94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P4" s="16"/>
      <c r="Q4" s="16"/>
    </row>
    <row r="5" spans="1:17" ht="15">
      <c r="A5" s="19"/>
      <c r="B5" s="20"/>
      <c r="C5" s="20"/>
      <c r="D5" s="20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/>
      <c r="Q5" s="16"/>
    </row>
    <row r="6" spans="1:17" ht="17.25" customHeight="1">
      <c r="A6" s="11" t="s">
        <v>1</v>
      </c>
      <c r="B6" s="12" t="s">
        <v>184</v>
      </c>
      <c r="C6" s="13" t="s">
        <v>56</v>
      </c>
      <c r="D6" s="14" t="s">
        <v>108</v>
      </c>
      <c r="E6" s="21"/>
      <c r="F6" s="22"/>
      <c r="G6" s="22"/>
      <c r="H6" s="22"/>
      <c r="I6" s="22"/>
      <c r="J6" s="22"/>
      <c r="K6" s="22"/>
      <c r="L6" s="22"/>
      <c r="M6" s="22"/>
      <c r="N6" s="16"/>
      <c r="O6" s="16"/>
      <c r="P6" s="16"/>
      <c r="Q6" s="16"/>
    </row>
    <row r="7" spans="1:2" ht="15.75" thickBot="1">
      <c r="A7" s="342"/>
      <c r="B7" s="343"/>
    </row>
    <row r="8" spans="1:22" s="25" customFormat="1" ht="19.5" customHeight="1" thickBot="1">
      <c r="A8" s="23"/>
      <c r="B8" s="24" t="s">
        <v>54</v>
      </c>
      <c r="C8" s="24"/>
      <c r="D8" s="24"/>
      <c r="E8" s="24"/>
      <c r="F8" s="24" t="s">
        <v>87</v>
      </c>
      <c r="G8" s="24"/>
      <c r="H8" s="24"/>
      <c r="I8" s="24" t="s">
        <v>88</v>
      </c>
      <c r="J8" s="24"/>
      <c r="K8" s="24"/>
      <c r="L8" s="24" t="s">
        <v>89</v>
      </c>
      <c r="M8" s="24"/>
      <c r="N8" s="24"/>
      <c r="O8" s="24" t="s">
        <v>90</v>
      </c>
      <c r="P8" s="24"/>
      <c r="Q8" s="24"/>
      <c r="R8" s="24" t="s">
        <v>166</v>
      </c>
      <c r="S8" s="344" t="s">
        <v>91</v>
      </c>
      <c r="T8" s="345"/>
      <c r="U8" s="345"/>
      <c r="V8" s="358" t="s">
        <v>30</v>
      </c>
    </row>
    <row r="9" spans="1:22" s="26" customFormat="1" ht="57.75" customHeight="1">
      <c r="A9" s="336" t="s">
        <v>0</v>
      </c>
      <c r="B9" s="361" t="s">
        <v>71</v>
      </c>
      <c r="C9" s="363" t="s">
        <v>72</v>
      </c>
      <c r="D9" s="348" t="s">
        <v>168</v>
      </c>
      <c r="E9" s="338" t="s">
        <v>159</v>
      </c>
      <c r="F9" s="350" t="s">
        <v>169</v>
      </c>
      <c r="G9" s="348" t="s">
        <v>160</v>
      </c>
      <c r="H9" s="338" t="s">
        <v>161</v>
      </c>
      <c r="I9" s="375" t="s">
        <v>162</v>
      </c>
      <c r="J9" s="336" t="s">
        <v>170</v>
      </c>
      <c r="K9" s="338" t="s">
        <v>171</v>
      </c>
      <c r="L9" s="340" t="s">
        <v>172</v>
      </c>
      <c r="M9" s="369" t="s">
        <v>200</v>
      </c>
      <c r="N9" s="371" t="s">
        <v>201</v>
      </c>
      <c r="O9" s="334" t="s">
        <v>202</v>
      </c>
      <c r="P9" s="348" t="s">
        <v>163</v>
      </c>
      <c r="Q9" s="338" t="s">
        <v>164</v>
      </c>
      <c r="R9" s="350" t="s">
        <v>165</v>
      </c>
      <c r="S9" s="365" t="s">
        <v>188</v>
      </c>
      <c r="T9" s="367" t="s">
        <v>189</v>
      </c>
      <c r="U9" s="346" t="s">
        <v>190</v>
      </c>
      <c r="V9" s="359"/>
    </row>
    <row r="10" spans="1:22" s="26" customFormat="1" ht="59.25" customHeight="1" thickBot="1">
      <c r="A10" s="337"/>
      <c r="B10" s="362"/>
      <c r="C10" s="364"/>
      <c r="D10" s="349"/>
      <c r="E10" s="339"/>
      <c r="F10" s="351"/>
      <c r="G10" s="349"/>
      <c r="H10" s="339"/>
      <c r="I10" s="376"/>
      <c r="J10" s="337"/>
      <c r="K10" s="339"/>
      <c r="L10" s="341"/>
      <c r="M10" s="370"/>
      <c r="N10" s="372"/>
      <c r="O10" s="335"/>
      <c r="P10" s="349"/>
      <c r="Q10" s="339"/>
      <c r="R10" s="351"/>
      <c r="S10" s="366"/>
      <c r="T10" s="368"/>
      <c r="U10" s="347"/>
      <c r="V10" s="360"/>
    </row>
    <row r="11" spans="1:22" s="29" customFormat="1" ht="79.5" customHeight="1" thickBot="1">
      <c r="A11" s="256" t="s">
        <v>73</v>
      </c>
      <c r="B11" s="257" t="s">
        <v>135</v>
      </c>
      <c r="C11" s="258" t="s">
        <v>148</v>
      </c>
      <c r="D11" s="259">
        <v>1</v>
      </c>
      <c r="E11" s="27">
        <v>14368</v>
      </c>
      <c r="F11" s="28">
        <f>SUM(E11/D11)</f>
        <v>14368</v>
      </c>
      <c r="G11" s="27">
        <v>6500</v>
      </c>
      <c r="H11" s="27">
        <v>77700</v>
      </c>
      <c r="I11" s="28">
        <f>H11/G11</f>
        <v>11.953846153846154</v>
      </c>
      <c r="J11" s="27">
        <v>6500</v>
      </c>
      <c r="K11" s="27">
        <v>77700</v>
      </c>
      <c r="L11" s="28">
        <f>K11/J11</f>
        <v>11.953846153846154</v>
      </c>
      <c r="M11" s="260">
        <v>6800</v>
      </c>
      <c r="N11" s="27">
        <f aca="true" t="shared" si="0" ref="N11:N16">M11*K11/J11</f>
        <v>81286.15384615384</v>
      </c>
      <c r="O11" s="28">
        <f aca="true" t="shared" si="1" ref="O11:O24">N11/M11</f>
        <v>11.953846153846154</v>
      </c>
      <c r="P11" s="260">
        <v>6960</v>
      </c>
      <c r="Q11" s="27">
        <f aca="true" t="shared" si="2" ref="Q11:Q16">P11*K11/J11</f>
        <v>83198.76923076923</v>
      </c>
      <c r="R11" s="28">
        <f aca="true" t="shared" si="3" ref="R11:R24">Q11/P11</f>
        <v>11.953846153846154</v>
      </c>
      <c r="S11" s="28">
        <f>R11-F11</f>
        <v>-14356.046153846153</v>
      </c>
      <c r="T11" s="28">
        <f>R11-I11</f>
        <v>0</v>
      </c>
      <c r="U11" s="278">
        <f>R11-O11</f>
        <v>0</v>
      </c>
      <c r="V11" s="281" t="s">
        <v>116</v>
      </c>
    </row>
    <row r="12" spans="1:22" s="29" customFormat="1" ht="79.5" customHeight="1" thickBot="1">
      <c r="A12" s="1" t="s">
        <v>74</v>
      </c>
      <c r="B12" s="5" t="s">
        <v>136</v>
      </c>
      <c r="C12" s="4" t="s">
        <v>149</v>
      </c>
      <c r="D12" s="30">
        <v>190</v>
      </c>
      <c r="E12" s="31">
        <v>2070504</v>
      </c>
      <c r="F12" s="32">
        <f aca="true" t="shared" si="4" ref="F12:F24">SUM(E12/D12)</f>
        <v>10897.38947368421</v>
      </c>
      <c r="G12" s="31">
        <v>220</v>
      </c>
      <c r="H12" s="31">
        <v>1800000</v>
      </c>
      <c r="I12" s="32">
        <f aca="true" t="shared" si="5" ref="I12:I17">H12/G12</f>
        <v>8181.818181818182</v>
      </c>
      <c r="J12" s="31">
        <v>220</v>
      </c>
      <c r="K12" s="31">
        <v>1800000</v>
      </c>
      <c r="L12" s="32">
        <f aca="true" t="shared" si="6" ref="L12:L24">K12/J12</f>
        <v>8181.818181818182</v>
      </c>
      <c r="M12" s="231">
        <v>186</v>
      </c>
      <c r="N12" s="31">
        <f t="shared" si="0"/>
        <v>1521818.1818181819</v>
      </c>
      <c r="O12" s="32">
        <f t="shared" si="1"/>
        <v>8181.818181818182</v>
      </c>
      <c r="P12" s="231">
        <v>186</v>
      </c>
      <c r="Q12" s="31">
        <f t="shared" si="2"/>
        <v>1521818.1818181819</v>
      </c>
      <c r="R12" s="32">
        <f t="shared" si="3"/>
        <v>8181.818181818182</v>
      </c>
      <c r="S12" s="32">
        <f aca="true" t="shared" si="7" ref="S12:S24">R12-F12</f>
        <v>-2715.5712918660283</v>
      </c>
      <c r="T12" s="32">
        <f aca="true" t="shared" si="8" ref="T12:T24">R12-I12</f>
        <v>0</v>
      </c>
      <c r="U12" s="279">
        <f aca="true" t="shared" si="9" ref="U12:U24">R12-O12</f>
        <v>0</v>
      </c>
      <c r="V12" s="281" t="s">
        <v>116</v>
      </c>
    </row>
    <row r="13" spans="1:22" s="29" customFormat="1" ht="79.5" customHeight="1" thickBot="1">
      <c r="A13" s="1" t="s">
        <v>43</v>
      </c>
      <c r="B13" s="5" t="s">
        <v>98</v>
      </c>
      <c r="C13" s="4" t="s">
        <v>148</v>
      </c>
      <c r="D13" s="30">
        <v>150</v>
      </c>
      <c r="E13" s="31">
        <v>14368</v>
      </c>
      <c r="F13" s="32">
        <f t="shared" si="4"/>
        <v>95.78666666666666</v>
      </c>
      <c r="G13" s="31">
        <v>220</v>
      </c>
      <c r="H13" s="31">
        <v>25900</v>
      </c>
      <c r="I13" s="32">
        <f t="shared" si="5"/>
        <v>117.72727272727273</v>
      </c>
      <c r="J13" s="31">
        <v>220</v>
      </c>
      <c r="K13" s="31">
        <v>25900</v>
      </c>
      <c r="L13" s="32">
        <f>K13/J13</f>
        <v>117.72727272727273</v>
      </c>
      <c r="M13" s="231">
        <v>160</v>
      </c>
      <c r="N13" s="31">
        <f t="shared" si="0"/>
        <v>18836.363636363636</v>
      </c>
      <c r="O13" s="32">
        <f>N13/M13</f>
        <v>117.72727272727272</v>
      </c>
      <c r="P13" s="231">
        <v>160</v>
      </c>
      <c r="Q13" s="31">
        <f t="shared" si="2"/>
        <v>18836.363636363636</v>
      </c>
      <c r="R13" s="32">
        <f t="shared" si="3"/>
        <v>117.72727272727272</v>
      </c>
      <c r="S13" s="32">
        <f t="shared" si="7"/>
        <v>21.940606060606058</v>
      </c>
      <c r="T13" s="32">
        <f t="shared" si="8"/>
        <v>0</v>
      </c>
      <c r="U13" s="279">
        <f t="shared" si="9"/>
        <v>0</v>
      </c>
      <c r="V13" s="281" t="s">
        <v>116</v>
      </c>
    </row>
    <row r="14" spans="1:22" s="29" customFormat="1" ht="79.5" customHeight="1" thickBot="1">
      <c r="A14" s="1" t="s">
        <v>95</v>
      </c>
      <c r="B14" s="5" t="s">
        <v>137</v>
      </c>
      <c r="C14" s="4" t="s">
        <v>150</v>
      </c>
      <c r="D14" s="30">
        <v>10</v>
      </c>
      <c r="E14" s="31">
        <v>14368</v>
      </c>
      <c r="F14" s="32">
        <f t="shared" si="4"/>
        <v>1436.8</v>
      </c>
      <c r="G14" s="31">
        <v>2300</v>
      </c>
      <c r="H14" s="31">
        <v>25900</v>
      </c>
      <c r="I14" s="32">
        <f t="shared" si="5"/>
        <v>11.26086956521739</v>
      </c>
      <c r="J14" s="31">
        <v>2300</v>
      </c>
      <c r="K14" s="31">
        <v>25900</v>
      </c>
      <c r="L14" s="32">
        <f t="shared" si="6"/>
        <v>11.26086956521739</v>
      </c>
      <c r="M14" s="231">
        <v>258</v>
      </c>
      <c r="N14" s="31">
        <f t="shared" si="0"/>
        <v>2905.304347826087</v>
      </c>
      <c r="O14" s="32">
        <f t="shared" si="1"/>
        <v>11.26086956521739</v>
      </c>
      <c r="P14" s="231">
        <v>258</v>
      </c>
      <c r="Q14" s="31">
        <f t="shared" si="2"/>
        <v>2905.304347826087</v>
      </c>
      <c r="R14" s="32">
        <f t="shared" si="3"/>
        <v>11.26086956521739</v>
      </c>
      <c r="S14" s="32">
        <f t="shared" si="7"/>
        <v>-1425.5391304347825</v>
      </c>
      <c r="T14" s="32">
        <f t="shared" si="8"/>
        <v>0</v>
      </c>
      <c r="U14" s="279">
        <f t="shared" si="9"/>
        <v>0</v>
      </c>
      <c r="V14" s="281" t="s">
        <v>116</v>
      </c>
    </row>
    <row r="15" spans="1:22" s="29" customFormat="1" ht="79.5" customHeight="1" thickBot="1">
      <c r="A15" s="1" t="s">
        <v>103</v>
      </c>
      <c r="B15" s="5" t="s">
        <v>138</v>
      </c>
      <c r="C15" s="4" t="s">
        <v>151</v>
      </c>
      <c r="D15" s="30">
        <v>1212</v>
      </c>
      <c r="E15" s="31">
        <v>14368</v>
      </c>
      <c r="F15" s="32">
        <f t="shared" si="4"/>
        <v>11.854785478547855</v>
      </c>
      <c r="G15" s="31">
        <v>700</v>
      </c>
      <c r="H15" s="31">
        <v>25900</v>
      </c>
      <c r="I15" s="32">
        <f t="shared" si="5"/>
        <v>37</v>
      </c>
      <c r="J15" s="31">
        <v>700</v>
      </c>
      <c r="K15" s="31">
        <v>25900</v>
      </c>
      <c r="L15" s="32">
        <f t="shared" si="6"/>
        <v>37</v>
      </c>
      <c r="M15" s="231">
        <v>599</v>
      </c>
      <c r="N15" s="31">
        <f t="shared" si="0"/>
        <v>22163</v>
      </c>
      <c r="O15" s="32">
        <f t="shared" si="1"/>
        <v>37</v>
      </c>
      <c r="P15" s="231">
        <v>599</v>
      </c>
      <c r="Q15" s="31">
        <f t="shared" si="2"/>
        <v>22163</v>
      </c>
      <c r="R15" s="32">
        <f t="shared" si="3"/>
        <v>37</v>
      </c>
      <c r="S15" s="32">
        <f t="shared" si="7"/>
        <v>25.145214521452147</v>
      </c>
      <c r="T15" s="32">
        <f t="shared" si="8"/>
        <v>0</v>
      </c>
      <c r="U15" s="279">
        <f t="shared" si="9"/>
        <v>0</v>
      </c>
      <c r="V15" s="281" t="s">
        <v>116</v>
      </c>
    </row>
    <row r="16" spans="1:22" s="29" customFormat="1" ht="79.5" customHeight="1" thickBot="1">
      <c r="A16" s="1" t="s">
        <v>96</v>
      </c>
      <c r="B16" s="5" t="s">
        <v>139</v>
      </c>
      <c r="C16" s="4" t="s">
        <v>148</v>
      </c>
      <c r="D16" s="30">
        <v>1000</v>
      </c>
      <c r="E16" s="31">
        <v>43104</v>
      </c>
      <c r="F16" s="32">
        <f t="shared" si="4"/>
        <v>43.104</v>
      </c>
      <c r="G16" s="31">
        <v>5000</v>
      </c>
      <c r="H16" s="31">
        <v>103600</v>
      </c>
      <c r="I16" s="32">
        <f t="shared" si="5"/>
        <v>20.72</v>
      </c>
      <c r="J16" s="31">
        <v>5000</v>
      </c>
      <c r="K16" s="31">
        <v>103600</v>
      </c>
      <c r="L16" s="32">
        <f t="shared" si="6"/>
        <v>20.72</v>
      </c>
      <c r="M16" s="231">
        <v>2521</v>
      </c>
      <c r="N16" s="31">
        <f t="shared" si="0"/>
        <v>52235.12</v>
      </c>
      <c r="O16" s="32">
        <f t="shared" si="1"/>
        <v>20.720000000000002</v>
      </c>
      <c r="P16" s="231">
        <v>2521</v>
      </c>
      <c r="Q16" s="31">
        <f t="shared" si="2"/>
        <v>52235.12</v>
      </c>
      <c r="R16" s="32">
        <f t="shared" si="3"/>
        <v>20.720000000000002</v>
      </c>
      <c r="S16" s="32">
        <f t="shared" si="7"/>
        <v>-22.383999999999997</v>
      </c>
      <c r="T16" s="32">
        <f t="shared" si="8"/>
        <v>0</v>
      </c>
      <c r="U16" s="279">
        <f t="shared" si="9"/>
        <v>0</v>
      </c>
      <c r="V16" s="281" t="s">
        <v>116</v>
      </c>
    </row>
    <row r="17" spans="1:22" s="29" customFormat="1" ht="99.75" customHeight="1">
      <c r="A17" s="1" t="s">
        <v>97</v>
      </c>
      <c r="B17" s="2" t="s">
        <v>140</v>
      </c>
      <c r="C17" s="4" t="s">
        <v>149</v>
      </c>
      <c r="D17" s="30">
        <v>1500</v>
      </c>
      <c r="E17" s="31">
        <v>1491171</v>
      </c>
      <c r="F17" s="32">
        <f t="shared" si="4"/>
        <v>994.114</v>
      </c>
      <c r="G17" s="31">
        <v>800</v>
      </c>
      <c r="H17" s="31">
        <v>2000000</v>
      </c>
      <c r="I17" s="32">
        <f t="shared" si="5"/>
        <v>2500</v>
      </c>
      <c r="J17" s="31">
        <v>800</v>
      </c>
      <c r="K17" s="31">
        <v>2000000</v>
      </c>
      <c r="L17" s="32">
        <f t="shared" si="6"/>
        <v>2500</v>
      </c>
      <c r="M17" s="231">
        <v>1325</v>
      </c>
      <c r="N17" s="31">
        <v>0</v>
      </c>
      <c r="O17" s="32">
        <f t="shared" si="1"/>
        <v>0</v>
      </c>
      <c r="P17" s="231">
        <v>1325</v>
      </c>
      <c r="Q17" s="31">
        <v>0</v>
      </c>
      <c r="R17" s="32">
        <f t="shared" si="3"/>
        <v>0</v>
      </c>
      <c r="S17" s="32">
        <f t="shared" si="7"/>
        <v>-994.114</v>
      </c>
      <c r="T17" s="32">
        <f t="shared" si="8"/>
        <v>-2500</v>
      </c>
      <c r="U17" s="279">
        <f t="shared" si="9"/>
        <v>0</v>
      </c>
      <c r="V17" s="281" t="s">
        <v>194</v>
      </c>
    </row>
    <row r="18" spans="1:22" s="29" customFormat="1" ht="39.75" customHeight="1">
      <c r="A18" s="1" t="s">
        <v>105</v>
      </c>
      <c r="B18" s="5" t="s">
        <v>141</v>
      </c>
      <c r="C18" s="4" t="s">
        <v>152</v>
      </c>
      <c r="D18" s="30">
        <v>2763</v>
      </c>
      <c r="E18" s="31">
        <v>4193</v>
      </c>
      <c r="F18" s="32">
        <f t="shared" si="4"/>
        <v>1.5175533840028954</v>
      </c>
      <c r="G18" s="31">
        <v>2732</v>
      </c>
      <c r="H18" s="31">
        <v>7200</v>
      </c>
      <c r="I18" s="32">
        <f>H18/G18</f>
        <v>2.6354319180087846</v>
      </c>
      <c r="J18" s="31">
        <v>2732</v>
      </c>
      <c r="K18" s="31">
        <v>7200</v>
      </c>
      <c r="L18" s="32">
        <f t="shared" si="6"/>
        <v>2.6354319180087846</v>
      </c>
      <c r="M18" s="231">
        <v>0</v>
      </c>
      <c r="N18" s="31">
        <v>0</v>
      </c>
      <c r="O18" s="32" t="e">
        <f t="shared" si="1"/>
        <v>#DIV/0!</v>
      </c>
      <c r="P18" s="231">
        <v>0</v>
      </c>
      <c r="Q18" s="31">
        <v>0</v>
      </c>
      <c r="R18" s="32" t="e">
        <f t="shared" si="3"/>
        <v>#DIV/0!</v>
      </c>
      <c r="S18" s="32" t="e">
        <f t="shared" si="7"/>
        <v>#DIV/0!</v>
      </c>
      <c r="T18" s="32" t="e">
        <f t="shared" si="8"/>
        <v>#DIV/0!</v>
      </c>
      <c r="U18" s="279" t="e">
        <f t="shared" si="9"/>
        <v>#DIV/0!</v>
      </c>
      <c r="V18" s="305" t="s">
        <v>203</v>
      </c>
    </row>
    <row r="19" spans="1:22" s="29" customFormat="1" ht="39.75" customHeight="1">
      <c r="A19" s="1" t="s">
        <v>87</v>
      </c>
      <c r="B19" s="5" t="s">
        <v>124</v>
      </c>
      <c r="C19" s="4" t="s">
        <v>153</v>
      </c>
      <c r="D19" s="30">
        <v>170</v>
      </c>
      <c r="E19" s="31">
        <v>2028</v>
      </c>
      <c r="F19" s="32">
        <f t="shared" si="4"/>
        <v>11.929411764705883</v>
      </c>
      <c r="G19" s="31">
        <v>112</v>
      </c>
      <c r="H19" s="31">
        <v>3000</v>
      </c>
      <c r="I19" s="32">
        <f aca="true" t="shared" si="10" ref="I19:I24">H19/G19</f>
        <v>26.785714285714285</v>
      </c>
      <c r="J19" s="31">
        <v>112</v>
      </c>
      <c r="K19" s="31">
        <v>3000</v>
      </c>
      <c r="L19" s="32">
        <f t="shared" si="6"/>
        <v>26.785714285714285</v>
      </c>
      <c r="M19" s="231">
        <v>0</v>
      </c>
      <c r="N19" s="31">
        <v>0</v>
      </c>
      <c r="O19" s="32" t="e">
        <f t="shared" si="1"/>
        <v>#DIV/0!</v>
      </c>
      <c r="P19" s="231">
        <v>0</v>
      </c>
      <c r="Q19" s="31">
        <v>0</v>
      </c>
      <c r="R19" s="32" t="e">
        <f t="shared" si="3"/>
        <v>#DIV/0!</v>
      </c>
      <c r="S19" s="32" t="e">
        <f t="shared" si="7"/>
        <v>#DIV/0!</v>
      </c>
      <c r="T19" s="32" t="e">
        <f t="shared" si="8"/>
        <v>#DIV/0!</v>
      </c>
      <c r="U19" s="279" t="e">
        <f t="shared" si="9"/>
        <v>#DIV/0!</v>
      </c>
      <c r="V19" s="225" t="s">
        <v>204</v>
      </c>
    </row>
    <row r="20" spans="1:22" s="29" customFormat="1" ht="72" customHeight="1">
      <c r="A20" s="1" t="s">
        <v>142</v>
      </c>
      <c r="B20" s="5" t="s">
        <v>125</v>
      </c>
      <c r="C20" s="4" t="s">
        <v>153</v>
      </c>
      <c r="D20" s="30">
        <v>0</v>
      </c>
      <c r="E20" s="31">
        <v>0</v>
      </c>
      <c r="F20" s="32" t="e">
        <f t="shared" si="4"/>
        <v>#DIV/0!</v>
      </c>
      <c r="G20" s="31">
        <v>90</v>
      </c>
      <c r="H20" s="31">
        <v>5500</v>
      </c>
      <c r="I20" s="32">
        <f t="shared" si="10"/>
        <v>61.111111111111114</v>
      </c>
      <c r="J20" s="31">
        <v>90</v>
      </c>
      <c r="K20" s="31">
        <v>5500</v>
      </c>
      <c r="L20" s="32">
        <f t="shared" si="6"/>
        <v>61.111111111111114</v>
      </c>
      <c r="M20" s="231">
        <v>0</v>
      </c>
      <c r="N20" s="31">
        <v>0</v>
      </c>
      <c r="O20" s="32" t="e">
        <f t="shared" si="1"/>
        <v>#DIV/0!</v>
      </c>
      <c r="P20" s="231">
        <v>0</v>
      </c>
      <c r="Q20" s="31">
        <v>0</v>
      </c>
      <c r="R20" s="32" t="e">
        <f t="shared" si="3"/>
        <v>#DIV/0!</v>
      </c>
      <c r="S20" s="32" t="e">
        <f t="shared" si="7"/>
        <v>#DIV/0!</v>
      </c>
      <c r="T20" s="32" t="e">
        <f t="shared" si="8"/>
        <v>#DIV/0!</v>
      </c>
      <c r="U20" s="279" t="e">
        <f t="shared" si="9"/>
        <v>#DIV/0!</v>
      </c>
      <c r="V20" s="227" t="s">
        <v>196</v>
      </c>
    </row>
    <row r="21" spans="1:22" s="29" customFormat="1" ht="39.75" customHeight="1">
      <c r="A21" s="1" t="s">
        <v>143</v>
      </c>
      <c r="B21" s="5" t="s">
        <v>144</v>
      </c>
      <c r="C21" s="4" t="s">
        <v>153</v>
      </c>
      <c r="D21" s="30">
        <v>0</v>
      </c>
      <c r="E21" s="31">
        <v>0</v>
      </c>
      <c r="F21" s="32" t="e">
        <f t="shared" si="4"/>
        <v>#DIV/0!</v>
      </c>
      <c r="G21" s="31">
        <v>1</v>
      </c>
      <c r="H21" s="31">
        <v>960</v>
      </c>
      <c r="I21" s="32">
        <f t="shared" si="10"/>
        <v>960</v>
      </c>
      <c r="J21" s="31">
        <v>1</v>
      </c>
      <c r="K21" s="31">
        <v>960</v>
      </c>
      <c r="L21" s="32">
        <f t="shared" si="6"/>
        <v>960</v>
      </c>
      <c r="M21" s="231">
        <v>0</v>
      </c>
      <c r="N21" s="31">
        <v>0</v>
      </c>
      <c r="O21" s="32" t="e">
        <f t="shared" si="1"/>
        <v>#DIV/0!</v>
      </c>
      <c r="P21" s="231">
        <v>0</v>
      </c>
      <c r="Q21" s="31">
        <v>0</v>
      </c>
      <c r="R21" s="32" t="e">
        <f t="shared" si="3"/>
        <v>#DIV/0!</v>
      </c>
      <c r="S21" s="32" t="e">
        <f t="shared" si="7"/>
        <v>#DIV/0!</v>
      </c>
      <c r="T21" s="32" t="e">
        <f t="shared" si="8"/>
        <v>#DIV/0!</v>
      </c>
      <c r="U21" s="279" t="e">
        <f t="shared" si="9"/>
        <v>#DIV/0!</v>
      </c>
      <c r="V21" s="306" t="s">
        <v>187</v>
      </c>
    </row>
    <row r="22" spans="1:22" s="29" customFormat="1" ht="39.75" customHeight="1">
      <c r="A22" s="1" t="s">
        <v>106</v>
      </c>
      <c r="B22" s="5" t="s">
        <v>145</v>
      </c>
      <c r="C22" s="4" t="s">
        <v>153</v>
      </c>
      <c r="D22" s="30">
        <v>0</v>
      </c>
      <c r="E22" s="31">
        <v>0</v>
      </c>
      <c r="F22" s="32" t="e">
        <f t="shared" si="4"/>
        <v>#DIV/0!</v>
      </c>
      <c r="G22" s="31">
        <v>1</v>
      </c>
      <c r="H22" s="31">
        <v>960</v>
      </c>
      <c r="I22" s="32">
        <f t="shared" si="10"/>
        <v>960</v>
      </c>
      <c r="J22" s="31">
        <v>1</v>
      </c>
      <c r="K22" s="31">
        <v>960</v>
      </c>
      <c r="L22" s="32">
        <f t="shared" si="6"/>
        <v>960</v>
      </c>
      <c r="M22" s="231">
        <v>0</v>
      </c>
      <c r="N22" s="31">
        <v>0</v>
      </c>
      <c r="O22" s="32" t="e">
        <f t="shared" si="1"/>
        <v>#DIV/0!</v>
      </c>
      <c r="P22" s="231">
        <v>0</v>
      </c>
      <c r="Q22" s="31">
        <v>0</v>
      </c>
      <c r="R22" s="32" t="e">
        <f t="shared" si="3"/>
        <v>#DIV/0!</v>
      </c>
      <c r="S22" s="32" t="e">
        <f t="shared" si="7"/>
        <v>#DIV/0!</v>
      </c>
      <c r="T22" s="32" t="e">
        <f t="shared" si="8"/>
        <v>#DIV/0!</v>
      </c>
      <c r="U22" s="279" t="e">
        <f t="shared" si="9"/>
        <v>#DIV/0!</v>
      </c>
      <c r="V22" s="305" t="s">
        <v>178</v>
      </c>
    </row>
    <row r="23" spans="1:22" s="29" customFormat="1" ht="39.75" customHeight="1">
      <c r="A23" s="1" t="s">
        <v>146</v>
      </c>
      <c r="B23" s="3" t="s">
        <v>128</v>
      </c>
      <c r="C23" s="4" t="s">
        <v>153</v>
      </c>
      <c r="D23" s="30">
        <v>0</v>
      </c>
      <c r="E23" s="31">
        <v>0</v>
      </c>
      <c r="F23" s="32" t="e">
        <f t="shared" si="4"/>
        <v>#DIV/0!</v>
      </c>
      <c r="G23" s="31">
        <v>27</v>
      </c>
      <c r="H23" s="31">
        <v>1920</v>
      </c>
      <c r="I23" s="32">
        <f t="shared" si="10"/>
        <v>71.11111111111111</v>
      </c>
      <c r="J23" s="31">
        <v>27</v>
      </c>
      <c r="K23" s="31">
        <v>1920</v>
      </c>
      <c r="L23" s="32">
        <f t="shared" si="6"/>
        <v>71.11111111111111</v>
      </c>
      <c r="M23" s="231">
        <v>0</v>
      </c>
      <c r="N23" s="31">
        <v>0</v>
      </c>
      <c r="O23" s="32" t="e">
        <f t="shared" si="1"/>
        <v>#DIV/0!</v>
      </c>
      <c r="P23" s="231">
        <v>0</v>
      </c>
      <c r="Q23" s="31">
        <v>0</v>
      </c>
      <c r="R23" s="32" t="e">
        <f t="shared" si="3"/>
        <v>#DIV/0!</v>
      </c>
      <c r="S23" s="32" t="e">
        <f t="shared" si="7"/>
        <v>#DIV/0!</v>
      </c>
      <c r="T23" s="32" t="e">
        <f t="shared" si="8"/>
        <v>#DIV/0!</v>
      </c>
      <c r="U23" s="279" t="e">
        <f t="shared" si="9"/>
        <v>#DIV/0!</v>
      </c>
      <c r="V23" s="305" t="s">
        <v>205</v>
      </c>
    </row>
    <row r="24" spans="1:22" s="29" customFormat="1" ht="39.75" customHeight="1" thickBot="1">
      <c r="A24" s="261" t="s">
        <v>147</v>
      </c>
      <c r="B24" s="262" t="s">
        <v>129</v>
      </c>
      <c r="C24" s="263" t="s">
        <v>153</v>
      </c>
      <c r="D24" s="264">
        <v>0</v>
      </c>
      <c r="E24" s="265">
        <v>0</v>
      </c>
      <c r="F24" s="266" t="e">
        <f t="shared" si="4"/>
        <v>#DIV/0!</v>
      </c>
      <c r="G24" s="265">
        <v>1</v>
      </c>
      <c r="H24" s="265">
        <v>960</v>
      </c>
      <c r="I24" s="266">
        <f t="shared" si="10"/>
        <v>960</v>
      </c>
      <c r="J24" s="265">
        <v>1</v>
      </c>
      <c r="K24" s="265">
        <v>960</v>
      </c>
      <c r="L24" s="266">
        <f t="shared" si="6"/>
        <v>960</v>
      </c>
      <c r="M24" s="267">
        <v>0</v>
      </c>
      <c r="N24" s="265">
        <v>0</v>
      </c>
      <c r="O24" s="266" t="e">
        <f t="shared" si="1"/>
        <v>#DIV/0!</v>
      </c>
      <c r="P24" s="267">
        <v>0</v>
      </c>
      <c r="Q24" s="265">
        <v>0</v>
      </c>
      <c r="R24" s="266" t="e">
        <f t="shared" si="3"/>
        <v>#DIV/0!</v>
      </c>
      <c r="S24" s="266" t="e">
        <f t="shared" si="7"/>
        <v>#DIV/0!</v>
      </c>
      <c r="T24" s="266" t="e">
        <f t="shared" si="8"/>
        <v>#DIV/0!</v>
      </c>
      <c r="U24" s="280" t="e">
        <f t="shared" si="9"/>
        <v>#DIV/0!</v>
      </c>
      <c r="V24" s="307" t="s">
        <v>187</v>
      </c>
    </row>
    <row r="25" spans="1:22" s="29" customFormat="1" ht="16.5" thickBot="1">
      <c r="A25" s="268"/>
      <c r="B25" s="269"/>
      <c r="C25" s="270"/>
      <c r="D25" s="271"/>
      <c r="E25" s="272"/>
      <c r="F25" s="273"/>
      <c r="G25" s="271"/>
      <c r="H25" s="272"/>
      <c r="I25" s="273"/>
      <c r="J25" s="274"/>
      <c r="K25" s="274"/>
      <c r="L25" s="274"/>
      <c r="M25" s="271"/>
      <c r="N25" s="272"/>
      <c r="O25" s="273"/>
      <c r="P25" s="271"/>
      <c r="Q25" s="272"/>
      <c r="R25" s="273"/>
      <c r="S25" s="275"/>
      <c r="T25" s="276"/>
      <c r="U25" s="273"/>
      <c r="V25" s="277"/>
    </row>
    <row r="26" spans="2:22" s="33" customFormat="1" ht="24.75" customHeight="1">
      <c r="B26" s="34"/>
      <c r="N26" s="35"/>
      <c r="V26" s="36"/>
    </row>
    <row r="27" spans="1:17" ht="16.5" thickBot="1">
      <c r="A27" s="373" t="s">
        <v>81</v>
      </c>
      <c r="B27" s="374"/>
      <c r="C27" s="374"/>
      <c r="D27" s="374"/>
      <c r="E27" s="374"/>
      <c r="F27" s="374"/>
      <c r="Q27" s="37"/>
    </row>
    <row r="28" spans="1:18" ht="48" thickTop="1">
      <c r="A28" s="38" t="s">
        <v>0</v>
      </c>
      <c r="B28" s="39" t="s">
        <v>71</v>
      </c>
      <c r="C28" s="40" t="s">
        <v>79</v>
      </c>
      <c r="D28" s="40" t="s">
        <v>58</v>
      </c>
      <c r="E28" s="40" t="s">
        <v>80</v>
      </c>
      <c r="F28" s="41" t="s">
        <v>30</v>
      </c>
      <c r="H28" s="42"/>
      <c r="I28" s="43"/>
      <c r="J28" s="43"/>
      <c r="K28" s="43"/>
      <c r="L28" s="43"/>
      <c r="M28" s="43"/>
      <c r="N28" s="42"/>
      <c r="O28" s="43"/>
      <c r="P28" s="43"/>
      <c r="Q28" s="42"/>
      <c r="R28" s="43"/>
    </row>
    <row r="29" spans="1:6" ht="15.75">
      <c r="A29" s="44"/>
      <c r="B29" s="45"/>
      <c r="C29" s="45"/>
      <c r="D29" s="45"/>
      <c r="E29" s="46"/>
      <c r="F29" s="47"/>
    </row>
    <row r="30" spans="1:18" ht="16.5" thickBot="1">
      <c r="A30" s="48"/>
      <c r="B30" s="49"/>
      <c r="C30" s="50"/>
      <c r="D30" s="50"/>
      <c r="E30" s="51"/>
      <c r="F30" s="52"/>
      <c r="R30" s="53"/>
    </row>
    <row r="31" spans="1:22" s="33" customFormat="1" ht="13.5" thickTop="1">
      <c r="A31" s="54"/>
      <c r="B31" s="54"/>
      <c r="C31" s="54"/>
      <c r="D31" s="54"/>
      <c r="E31" s="55"/>
      <c r="F31" s="54"/>
      <c r="R31" s="56"/>
      <c r="V31" s="36"/>
    </row>
    <row r="32" spans="1:22" s="33" customFormat="1" ht="12.75">
      <c r="A32" s="54"/>
      <c r="B32" s="54"/>
      <c r="C32" s="54"/>
      <c r="D32" s="54"/>
      <c r="E32" s="55"/>
      <c r="F32" s="54"/>
      <c r="V32" s="36"/>
    </row>
    <row r="33" spans="1:22" s="33" customFormat="1" ht="12.75">
      <c r="A33" s="54"/>
      <c r="B33" s="54"/>
      <c r="C33" s="54"/>
      <c r="D33" s="54"/>
      <c r="E33" s="55"/>
      <c r="F33" s="54"/>
      <c r="V33" s="36"/>
    </row>
    <row r="34" spans="1:22" s="33" customFormat="1" ht="13.5" thickBot="1">
      <c r="A34" s="54"/>
      <c r="B34" s="54"/>
      <c r="C34" s="54"/>
      <c r="D34" s="54"/>
      <c r="E34" s="55"/>
      <c r="F34" s="54"/>
      <c r="V34" s="36"/>
    </row>
    <row r="35" spans="1:12" ht="15.75">
      <c r="A35" s="352" t="s">
        <v>23</v>
      </c>
      <c r="B35" s="353"/>
      <c r="C35" s="282" t="s">
        <v>8</v>
      </c>
      <c r="D35" s="377" t="s">
        <v>107</v>
      </c>
      <c r="E35" s="378"/>
      <c r="F35" s="379" t="s">
        <v>24</v>
      </c>
      <c r="G35" s="282" t="s">
        <v>8</v>
      </c>
      <c r="H35" s="377"/>
      <c r="I35" s="382"/>
      <c r="J35" s="254"/>
      <c r="K35" s="254"/>
      <c r="L35" s="254"/>
    </row>
    <row r="36" spans="1:12" ht="15.75">
      <c r="A36" s="354"/>
      <c r="B36" s="355"/>
      <c r="C36" s="283" t="s">
        <v>25</v>
      </c>
      <c r="D36" s="383"/>
      <c r="E36" s="384"/>
      <c r="F36" s="380"/>
      <c r="G36" s="283" t="s">
        <v>25</v>
      </c>
      <c r="H36" s="383"/>
      <c r="I36" s="385"/>
      <c r="J36" s="254"/>
      <c r="K36" s="254"/>
      <c r="L36" s="254"/>
    </row>
    <row r="37" spans="1:12" ht="19.5" customHeight="1" thickBot="1">
      <c r="A37" s="356"/>
      <c r="B37" s="357"/>
      <c r="C37" s="284" t="s">
        <v>26</v>
      </c>
      <c r="D37" s="386"/>
      <c r="E37" s="387"/>
      <c r="F37" s="381"/>
      <c r="G37" s="284" t="s">
        <v>26</v>
      </c>
      <c r="H37" s="386"/>
      <c r="I37" s="388"/>
      <c r="J37" s="254"/>
      <c r="K37" s="254"/>
      <c r="L37" s="254"/>
    </row>
  </sheetData>
  <sheetProtection/>
  <mergeCells count="33">
    <mergeCell ref="D35:E35"/>
    <mergeCell ref="F35:F37"/>
    <mergeCell ref="H35:I35"/>
    <mergeCell ref="D36:E36"/>
    <mergeCell ref="H36:I36"/>
    <mergeCell ref="D37:E37"/>
    <mergeCell ref="H37:I37"/>
    <mergeCell ref="E9:E10"/>
    <mergeCell ref="F9:F10"/>
    <mergeCell ref="G9:G10"/>
    <mergeCell ref="A27:F27"/>
    <mergeCell ref="H9:H10"/>
    <mergeCell ref="I9:I10"/>
    <mergeCell ref="A35:B37"/>
    <mergeCell ref="V8:V10"/>
    <mergeCell ref="A9:A10"/>
    <mergeCell ref="B9:B10"/>
    <mergeCell ref="C9:C10"/>
    <mergeCell ref="D9:D10"/>
    <mergeCell ref="S9:S10"/>
    <mergeCell ref="T9:T10"/>
    <mergeCell ref="M9:M10"/>
    <mergeCell ref="N9:N10"/>
    <mergeCell ref="O9:O10"/>
    <mergeCell ref="J9:J10"/>
    <mergeCell ref="K9:K10"/>
    <mergeCell ref="L9:L10"/>
    <mergeCell ref="A7:B7"/>
    <mergeCell ref="S8:U8"/>
    <mergeCell ref="U9:U10"/>
    <mergeCell ref="P9:P10"/>
    <mergeCell ref="Q9:Q10"/>
    <mergeCell ref="R9:R10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N40"/>
  <sheetViews>
    <sheetView zoomScalePageLayoutView="0" workbookViewId="0" topLeftCell="A28">
      <selection activeCell="A1" sqref="A1:K40"/>
    </sheetView>
  </sheetViews>
  <sheetFormatPr defaultColWidth="8.8515625" defaultRowHeight="12.75"/>
  <cols>
    <col min="1" max="1" width="16.7109375" style="125" customWidth="1"/>
    <col min="2" max="2" width="61.140625" style="126" bestFit="1" customWidth="1"/>
    <col min="3" max="3" width="11.140625" style="127" customWidth="1"/>
    <col min="4" max="4" width="26.7109375" style="128" customWidth="1"/>
    <col min="5" max="5" width="10.57421875" style="125" customWidth="1"/>
    <col min="6" max="7" width="10.8515625" style="125" customWidth="1"/>
    <col min="8" max="8" width="11.28125" style="125" customWidth="1"/>
    <col min="9" max="9" width="8.57421875" style="125" customWidth="1"/>
    <col min="10" max="10" width="13.7109375" style="125" customWidth="1"/>
    <col min="11" max="11" width="28.57421875" style="124" customWidth="1"/>
    <col min="12" max="12" width="8.8515625" style="127" customWidth="1"/>
    <col min="13" max="13" width="10.28125" style="127" bestFit="1" customWidth="1"/>
    <col min="14" max="14" width="12.421875" style="127" customWidth="1"/>
    <col min="15" max="16384" width="8.8515625" style="127" customWidth="1"/>
  </cols>
  <sheetData>
    <row r="2" spans="1:10" s="120" customFormat="1" ht="15">
      <c r="A2" s="115" t="s">
        <v>83</v>
      </c>
      <c r="B2" s="116"/>
      <c r="C2" s="117"/>
      <c r="D2" s="118"/>
      <c r="E2" s="119"/>
      <c r="F2" s="119"/>
      <c r="G2" s="119"/>
      <c r="H2" s="119"/>
      <c r="I2" s="119"/>
      <c r="J2" s="119"/>
    </row>
    <row r="3" spans="1:11" s="123" customFormat="1" ht="18.75" customHeight="1">
      <c r="A3" s="121" t="s">
        <v>206</v>
      </c>
      <c r="B3" s="122"/>
      <c r="C3" s="103"/>
      <c r="E3" s="103"/>
      <c r="F3" s="103"/>
      <c r="G3" s="103"/>
      <c r="H3" s="103"/>
      <c r="I3" s="103"/>
      <c r="J3" s="103"/>
      <c r="K3" s="124"/>
    </row>
    <row r="4" ht="15.75" thickBot="1"/>
    <row r="5" spans="1:11" s="132" customFormat="1" ht="43.5" customHeight="1" thickBot="1">
      <c r="A5" s="106" t="s">
        <v>56</v>
      </c>
      <c r="B5" s="129" t="s">
        <v>108</v>
      </c>
      <c r="C5" s="130" t="s">
        <v>44</v>
      </c>
      <c r="D5" s="391" t="s">
        <v>183</v>
      </c>
      <c r="E5" s="392"/>
      <c r="F5" s="392"/>
      <c r="G5" s="392"/>
      <c r="H5" s="392"/>
      <c r="I5" s="392"/>
      <c r="J5" s="393"/>
      <c r="K5" s="131" t="s">
        <v>30</v>
      </c>
    </row>
    <row r="6" spans="1:11" s="132" customFormat="1" ht="74.25" customHeight="1" thickBot="1">
      <c r="A6" s="133" t="s">
        <v>59</v>
      </c>
      <c r="B6" s="134" t="s">
        <v>109</v>
      </c>
      <c r="C6" s="135"/>
      <c r="D6" s="107"/>
      <c r="E6" s="108"/>
      <c r="F6" s="108"/>
      <c r="G6" s="108"/>
      <c r="H6" s="108"/>
      <c r="I6" s="108"/>
      <c r="J6" s="109"/>
      <c r="K6" s="136" t="s">
        <v>118</v>
      </c>
    </row>
    <row r="7" spans="1:11" s="132" customFormat="1" ht="15.75" customHeight="1" thickBot="1">
      <c r="A7" s="137"/>
      <c r="B7" s="110"/>
      <c r="C7" s="111"/>
      <c r="D7" s="394" t="s">
        <v>70</v>
      </c>
      <c r="E7" s="394"/>
      <c r="F7" s="394"/>
      <c r="G7" s="394"/>
      <c r="H7" s="394"/>
      <c r="I7" s="394"/>
      <c r="J7" s="394"/>
      <c r="K7" s="138"/>
    </row>
    <row r="8" spans="1:11" s="132" customFormat="1" ht="111.75" customHeight="1" thickBot="1">
      <c r="A8" s="395" t="s">
        <v>173</v>
      </c>
      <c r="B8" s="396"/>
      <c r="C8" s="246" t="s">
        <v>68</v>
      </c>
      <c r="D8" s="247" t="s">
        <v>174</v>
      </c>
      <c r="E8" s="248" t="s">
        <v>67</v>
      </c>
      <c r="F8" s="249" t="s">
        <v>175</v>
      </c>
      <c r="G8" s="246" t="s">
        <v>167</v>
      </c>
      <c r="H8" s="249" t="s">
        <v>197</v>
      </c>
      <c r="I8" s="250" t="s">
        <v>198</v>
      </c>
      <c r="J8" s="251" t="s">
        <v>69</v>
      </c>
      <c r="K8" s="252"/>
    </row>
    <row r="9" spans="1:11" s="132" customFormat="1" ht="60" customHeight="1">
      <c r="A9" s="238" t="s">
        <v>60</v>
      </c>
      <c r="B9" s="239" t="s">
        <v>115</v>
      </c>
      <c r="C9" s="240"/>
      <c r="D9" s="241"/>
      <c r="E9" s="242"/>
      <c r="F9" s="243"/>
      <c r="G9" s="243"/>
      <c r="H9" s="242"/>
      <c r="I9" s="242"/>
      <c r="J9" s="244">
        <v>1</v>
      </c>
      <c r="K9" s="245" t="s">
        <v>117</v>
      </c>
    </row>
    <row r="10" spans="1:11" s="132" customFormat="1" ht="42.75" customHeight="1">
      <c r="A10" s="139"/>
      <c r="B10" s="140"/>
      <c r="C10" s="141" t="s">
        <v>73</v>
      </c>
      <c r="D10" s="142" t="s">
        <v>157</v>
      </c>
      <c r="E10" s="143">
        <f>'Aneksi nr.3 ATP'!D11</f>
        <v>1</v>
      </c>
      <c r="F10" s="143">
        <f>'Aneksi nr.3 ATP'!G11</f>
        <v>6500</v>
      </c>
      <c r="G10" s="143">
        <v>6500</v>
      </c>
      <c r="H10" s="143">
        <v>6800</v>
      </c>
      <c r="I10" s="143">
        <v>6960</v>
      </c>
      <c r="J10" s="145">
        <f>SUM(I10/H10)</f>
        <v>1.0235294117647058</v>
      </c>
      <c r="K10" s="234" t="s">
        <v>186</v>
      </c>
    </row>
    <row r="11" spans="1:13" s="132" customFormat="1" ht="51" customHeight="1">
      <c r="A11" s="139"/>
      <c r="B11" s="112"/>
      <c r="C11" s="141" t="s">
        <v>74</v>
      </c>
      <c r="D11" s="142" t="s">
        <v>156</v>
      </c>
      <c r="E11" s="143">
        <v>190</v>
      </c>
      <c r="F11" s="143">
        <v>220</v>
      </c>
      <c r="G11" s="143">
        <v>220</v>
      </c>
      <c r="H11" s="143">
        <v>186</v>
      </c>
      <c r="I11" s="143">
        <v>186</v>
      </c>
      <c r="J11" s="145">
        <f>I11/H11</f>
        <v>1</v>
      </c>
      <c r="K11" s="235" t="s">
        <v>177</v>
      </c>
      <c r="M11" s="146"/>
    </row>
    <row r="12" spans="1:11" s="132" customFormat="1" ht="48" customHeight="1">
      <c r="A12" s="139"/>
      <c r="B12" s="112"/>
      <c r="C12" s="141" t="s">
        <v>95</v>
      </c>
      <c r="D12" s="142" t="s">
        <v>176</v>
      </c>
      <c r="E12" s="143">
        <v>10</v>
      </c>
      <c r="F12" s="143">
        <v>2300</v>
      </c>
      <c r="G12" s="143">
        <v>2300</v>
      </c>
      <c r="H12" s="143">
        <v>258</v>
      </c>
      <c r="I12" s="143">
        <v>258</v>
      </c>
      <c r="J12" s="145">
        <f>I12/H12</f>
        <v>1</v>
      </c>
      <c r="K12" s="235" t="s">
        <v>177</v>
      </c>
    </row>
    <row r="13" spans="1:11" s="132" customFormat="1" ht="41.25" customHeight="1">
      <c r="A13" s="139" t="s">
        <v>61</v>
      </c>
      <c r="B13" s="147" t="s">
        <v>154</v>
      </c>
      <c r="C13" s="141"/>
      <c r="D13" s="142"/>
      <c r="E13" s="143"/>
      <c r="F13" s="143"/>
      <c r="G13" s="143"/>
      <c r="H13" s="144"/>
      <c r="I13" s="144"/>
      <c r="J13" s="145"/>
      <c r="K13" s="253" t="s">
        <v>179</v>
      </c>
    </row>
    <row r="14" spans="1:11" s="132" customFormat="1" ht="69.75" customHeight="1">
      <c r="A14" s="139"/>
      <c r="B14" s="112"/>
      <c r="C14" s="141" t="s">
        <v>43</v>
      </c>
      <c r="D14" s="142" t="s">
        <v>98</v>
      </c>
      <c r="E14" s="143">
        <v>150</v>
      </c>
      <c r="F14" s="143">
        <v>220</v>
      </c>
      <c r="G14" s="143">
        <v>220</v>
      </c>
      <c r="H14" s="143">
        <v>160</v>
      </c>
      <c r="I14" s="143">
        <v>160</v>
      </c>
      <c r="J14" s="145">
        <f>I14/H14</f>
        <v>1</v>
      </c>
      <c r="K14" s="236" t="s">
        <v>177</v>
      </c>
    </row>
    <row r="15" spans="1:11" s="132" customFormat="1" ht="60.75" customHeight="1">
      <c r="A15" s="139" t="s">
        <v>62</v>
      </c>
      <c r="B15" s="147" t="s">
        <v>114</v>
      </c>
      <c r="C15" s="148"/>
      <c r="D15" s="149"/>
      <c r="E15" s="150"/>
      <c r="F15" s="151"/>
      <c r="G15" s="151"/>
      <c r="H15" s="150"/>
      <c r="I15" s="150"/>
      <c r="J15" s="152"/>
      <c r="K15" s="253" t="s">
        <v>180</v>
      </c>
    </row>
    <row r="16" spans="1:11" s="132" customFormat="1" ht="38.25" customHeight="1">
      <c r="A16" s="139"/>
      <c r="B16" s="112"/>
      <c r="C16" s="141" t="s">
        <v>103</v>
      </c>
      <c r="D16" s="142" t="s">
        <v>99</v>
      </c>
      <c r="E16" s="153">
        <v>1212</v>
      </c>
      <c r="F16" s="143">
        <v>700</v>
      </c>
      <c r="G16" s="143">
        <v>700</v>
      </c>
      <c r="H16" s="143">
        <v>599</v>
      </c>
      <c r="I16" s="143">
        <v>599</v>
      </c>
      <c r="J16" s="154">
        <f>I16/H16</f>
        <v>1</v>
      </c>
      <c r="K16" s="236" t="s">
        <v>177</v>
      </c>
    </row>
    <row r="17" spans="1:11" s="132" customFormat="1" ht="60.75" customHeight="1">
      <c r="A17" s="139" t="s">
        <v>155</v>
      </c>
      <c r="B17" s="147" t="s">
        <v>110</v>
      </c>
      <c r="C17" s="148"/>
      <c r="D17" s="149"/>
      <c r="E17" s="150"/>
      <c r="F17" s="151"/>
      <c r="G17" s="151"/>
      <c r="H17" s="155"/>
      <c r="I17" s="155"/>
      <c r="J17" s="156"/>
      <c r="K17" s="253" t="s">
        <v>181</v>
      </c>
    </row>
    <row r="18" spans="1:11" s="132" customFormat="1" ht="36.75" customHeight="1">
      <c r="A18" s="157"/>
      <c r="B18" s="158"/>
      <c r="C18" s="141" t="s">
        <v>96</v>
      </c>
      <c r="D18" s="142" t="s">
        <v>158</v>
      </c>
      <c r="E18" s="143">
        <v>1000</v>
      </c>
      <c r="F18" s="143">
        <v>5000</v>
      </c>
      <c r="G18" s="143">
        <v>5000</v>
      </c>
      <c r="H18" s="143">
        <v>2521</v>
      </c>
      <c r="I18" s="143">
        <v>2521</v>
      </c>
      <c r="J18" s="154">
        <f>I18/H18</f>
        <v>1</v>
      </c>
      <c r="K18" s="236" t="s">
        <v>177</v>
      </c>
    </row>
    <row r="19" spans="1:11" s="132" customFormat="1" ht="48.75" customHeight="1">
      <c r="A19" s="139" t="s">
        <v>111</v>
      </c>
      <c r="B19" s="147" t="s">
        <v>112</v>
      </c>
      <c r="C19" s="148"/>
      <c r="D19" s="149"/>
      <c r="E19" s="150"/>
      <c r="F19" s="151"/>
      <c r="G19" s="151"/>
      <c r="H19" s="150"/>
      <c r="I19" s="150"/>
      <c r="J19" s="152"/>
      <c r="K19" s="253" t="s">
        <v>182</v>
      </c>
    </row>
    <row r="20" spans="1:11" ht="57">
      <c r="A20" s="139"/>
      <c r="B20" s="112"/>
      <c r="C20" s="141" t="s">
        <v>97</v>
      </c>
      <c r="D20" s="142" t="s">
        <v>100</v>
      </c>
      <c r="E20" s="143">
        <v>1500</v>
      </c>
      <c r="F20" s="143">
        <v>800</v>
      </c>
      <c r="G20" s="143">
        <v>800</v>
      </c>
      <c r="H20" s="143">
        <v>1329</v>
      </c>
      <c r="I20" s="143">
        <v>1329</v>
      </c>
      <c r="J20" s="154">
        <f>I20/H20</f>
        <v>1</v>
      </c>
      <c r="K20" s="236" t="s">
        <v>185</v>
      </c>
    </row>
    <row r="21" spans="1:11" s="123" customFormat="1" ht="63" customHeight="1">
      <c r="A21" s="139" t="s">
        <v>195</v>
      </c>
      <c r="B21" s="147" t="s">
        <v>113</v>
      </c>
      <c r="C21" s="148"/>
      <c r="D21" s="149"/>
      <c r="E21" s="150"/>
      <c r="F21" s="151"/>
      <c r="G21" s="151"/>
      <c r="H21" s="150"/>
      <c r="I21" s="150"/>
      <c r="J21" s="152"/>
      <c r="K21" s="237"/>
    </row>
    <row r="22" spans="1:11" s="123" customFormat="1" ht="49.5" customHeight="1">
      <c r="A22" s="139"/>
      <c r="B22" s="112"/>
      <c r="C22" s="141" t="s">
        <v>105</v>
      </c>
      <c r="D22" s="142" t="s">
        <v>104</v>
      </c>
      <c r="E22" s="143">
        <v>2763</v>
      </c>
      <c r="F22" s="143">
        <v>2732</v>
      </c>
      <c r="G22" s="143">
        <v>2732</v>
      </c>
      <c r="H22" s="153">
        <v>0</v>
      </c>
      <c r="I22" s="153">
        <v>0</v>
      </c>
      <c r="J22" s="154">
        <v>0</v>
      </c>
      <c r="K22" s="71" t="s">
        <v>203</v>
      </c>
    </row>
    <row r="23" spans="1:11" s="123" customFormat="1" ht="49.5" customHeight="1">
      <c r="A23" s="139"/>
      <c r="B23" s="112"/>
      <c r="C23" s="159" t="s">
        <v>87</v>
      </c>
      <c r="D23" s="142" t="s">
        <v>124</v>
      </c>
      <c r="E23" s="143">
        <v>170</v>
      </c>
      <c r="F23" s="143">
        <v>112</v>
      </c>
      <c r="G23" s="143">
        <v>112</v>
      </c>
      <c r="H23" s="153">
        <v>0</v>
      </c>
      <c r="I23" s="153">
        <v>0</v>
      </c>
      <c r="J23" s="154">
        <v>0</v>
      </c>
      <c r="K23" s="160" t="s">
        <v>204</v>
      </c>
    </row>
    <row r="24" spans="1:11" ht="49.5" customHeight="1">
      <c r="A24" s="139"/>
      <c r="B24" s="112"/>
      <c r="C24" s="159" t="s">
        <v>142</v>
      </c>
      <c r="D24" s="142" t="s">
        <v>125</v>
      </c>
      <c r="E24" s="143">
        <v>0</v>
      </c>
      <c r="F24" s="143">
        <v>90</v>
      </c>
      <c r="G24" s="143">
        <v>90</v>
      </c>
      <c r="H24" s="153">
        <v>0</v>
      </c>
      <c r="I24" s="153">
        <v>0</v>
      </c>
      <c r="J24" s="154">
        <v>0</v>
      </c>
      <c r="K24" s="232" t="s">
        <v>196</v>
      </c>
    </row>
    <row r="25" spans="1:11" ht="49.5" customHeight="1">
      <c r="A25" s="139"/>
      <c r="B25" s="112"/>
      <c r="C25" s="159" t="s">
        <v>143</v>
      </c>
      <c r="D25" s="142" t="s">
        <v>144</v>
      </c>
      <c r="E25" s="143">
        <v>0</v>
      </c>
      <c r="F25" s="143">
        <v>1</v>
      </c>
      <c r="G25" s="143">
        <v>1</v>
      </c>
      <c r="H25" s="153">
        <v>0</v>
      </c>
      <c r="I25" s="153">
        <v>0</v>
      </c>
      <c r="J25" s="154">
        <v>0</v>
      </c>
      <c r="K25" s="74" t="s">
        <v>187</v>
      </c>
    </row>
    <row r="26" spans="1:11" ht="49.5" customHeight="1">
      <c r="A26" s="139"/>
      <c r="B26" s="112"/>
      <c r="C26" s="159" t="s">
        <v>106</v>
      </c>
      <c r="D26" s="142" t="s">
        <v>145</v>
      </c>
      <c r="E26" s="143">
        <v>0</v>
      </c>
      <c r="F26" s="143">
        <v>1</v>
      </c>
      <c r="G26" s="143">
        <v>1</v>
      </c>
      <c r="H26" s="153">
        <v>0</v>
      </c>
      <c r="I26" s="153">
        <v>0</v>
      </c>
      <c r="J26" s="154">
        <v>0</v>
      </c>
      <c r="K26" s="71" t="s">
        <v>178</v>
      </c>
    </row>
    <row r="27" spans="1:11" ht="49.5" customHeight="1">
      <c r="A27" s="139"/>
      <c r="B27" s="112"/>
      <c r="C27" s="159" t="s">
        <v>146</v>
      </c>
      <c r="D27" s="142" t="s">
        <v>128</v>
      </c>
      <c r="E27" s="143">
        <v>0</v>
      </c>
      <c r="F27" s="143">
        <v>27</v>
      </c>
      <c r="G27" s="143">
        <v>27</v>
      </c>
      <c r="H27" s="153">
        <v>0</v>
      </c>
      <c r="I27" s="153">
        <v>0</v>
      </c>
      <c r="J27" s="154">
        <v>0</v>
      </c>
      <c r="K27" s="71" t="s">
        <v>205</v>
      </c>
    </row>
    <row r="28" spans="1:11" ht="49.5" customHeight="1" thickBot="1">
      <c r="A28" s="161"/>
      <c r="B28" s="113"/>
      <c r="C28" s="162" t="s">
        <v>147</v>
      </c>
      <c r="D28" s="255" t="s">
        <v>129</v>
      </c>
      <c r="E28" s="286">
        <v>0</v>
      </c>
      <c r="F28" s="286">
        <v>1</v>
      </c>
      <c r="G28" s="286">
        <v>1</v>
      </c>
      <c r="H28" s="287">
        <v>0</v>
      </c>
      <c r="I28" s="287">
        <v>0</v>
      </c>
      <c r="J28" s="288">
        <v>0</v>
      </c>
      <c r="K28" s="233" t="s">
        <v>187</v>
      </c>
    </row>
    <row r="29" spans="1:11" ht="15.75" thickBot="1">
      <c r="A29" s="163"/>
      <c r="B29" s="114"/>
      <c r="C29" s="164"/>
      <c r="D29" s="285"/>
      <c r="E29" s="289"/>
      <c r="F29" s="290"/>
      <c r="G29" s="290"/>
      <c r="H29" s="290"/>
      <c r="I29" s="290"/>
      <c r="J29" s="291"/>
      <c r="K29" s="292"/>
    </row>
    <row r="30" spans="8:10" ht="15">
      <c r="H30" s="165"/>
      <c r="J30" s="165"/>
    </row>
    <row r="31" spans="1:14" ht="15">
      <c r="A31" s="298" t="s">
        <v>191</v>
      </c>
      <c r="B31" s="299"/>
      <c r="C31" s="300"/>
      <c r="D31" s="301"/>
      <c r="E31" s="104"/>
      <c r="F31" s="104"/>
      <c r="G31" s="104"/>
      <c r="H31" s="104"/>
      <c r="I31" s="104"/>
      <c r="J31" s="104"/>
      <c r="K31" s="302"/>
      <c r="L31" s="17"/>
      <c r="M31" s="17"/>
      <c r="N31" s="17"/>
    </row>
    <row r="32" spans="1:14" ht="15">
      <c r="A32" s="298" t="s">
        <v>192</v>
      </c>
      <c r="B32" s="299"/>
      <c r="C32" s="300"/>
      <c r="D32" s="301"/>
      <c r="E32" s="104"/>
      <c r="F32" s="104"/>
      <c r="G32" s="104"/>
      <c r="H32" s="104"/>
      <c r="I32" s="104"/>
      <c r="J32" s="104"/>
      <c r="K32" s="302"/>
      <c r="L32" s="17"/>
      <c r="M32" s="17"/>
      <c r="N32" s="17"/>
    </row>
    <row r="33" spans="1:14" ht="15">
      <c r="A33" s="298" t="s">
        <v>193</v>
      </c>
      <c r="B33" s="299"/>
      <c r="C33" s="300"/>
      <c r="D33" s="301"/>
      <c r="E33" s="104"/>
      <c r="F33" s="104"/>
      <c r="G33" s="104"/>
      <c r="H33" s="104"/>
      <c r="I33" s="104"/>
      <c r="J33" s="104"/>
      <c r="K33" s="302"/>
      <c r="L33" s="17"/>
      <c r="M33" s="17"/>
      <c r="N33" s="17"/>
    </row>
    <row r="34" spans="1:14" ht="15">
      <c r="A34" s="298" t="s">
        <v>92</v>
      </c>
      <c r="B34" s="299"/>
      <c r="C34" s="300"/>
      <c r="D34" s="301"/>
      <c r="E34" s="104"/>
      <c r="F34" s="104"/>
      <c r="G34" s="104"/>
      <c r="H34" s="104"/>
      <c r="I34" s="104"/>
      <c r="J34" s="104"/>
      <c r="K34" s="302"/>
      <c r="L34" s="17"/>
      <c r="M34" s="17"/>
      <c r="N34" s="17"/>
    </row>
    <row r="37" ht="15.75" thickBot="1"/>
    <row r="38" spans="1:11" ht="15">
      <c r="A38" s="397"/>
      <c r="B38" s="398" t="s">
        <v>23</v>
      </c>
      <c r="C38" s="293" t="s">
        <v>8</v>
      </c>
      <c r="D38" s="401" t="s">
        <v>107</v>
      </c>
      <c r="E38" s="402"/>
      <c r="F38" s="403" t="s">
        <v>24</v>
      </c>
      <c r="G38" s="404"/>
      <c r="H38" s="404"/>
      <c r="I38" s="405"/>
      <c r="J38" s="293" t="s">
        <v>8</v>
      </c>
      <c r="K38" s="294"/>
    </row>
    <row r="39" spans="1:11" ht="15">
      <c r="A39" s="397"/>
      <c r="B39" s="399"/>
      <c r="C39" s="166" t="s">
        <v>25</v>
      </c>
      <c r="D39" s="330"/>
      <c r="E39" s="331"/>
      <c r="F39" s="406"/>
      <c r="G39" s="397"/>
      <c r="H39" s="397"/>
      <c r="I39" s="407"/>
      <c r="J39" s="166" t="s">
        <v>25</v>
      </c>
      <c r="K39" s="295"/>
    </row>
    <row r="40" spans="1:11" ht="15.75" thickBot="1">
      <c r="A40" s="397"/>
      <c r="B40" s="400"/>
      <c r="C40" s="296" t="s">
        <v>26</v>
      </c>
      <c r="D40" s="389"/>
      <c r="E40" s="390"/>
      <c r="F40" s="408"/>
      <c r="G40" s="409"/>
      <c r="H40" s="409"/>
      <c r="I40" s="410"/>
      <c r="J40" s="296" t="s">
        <v>26</v>
      </c>
      <c r="K40" s="297"/>
    </row>
  </sheetData>
  <sheetProtection/>
  <mergeCells count="9">
    <mergeCell ref="D39:E39"/>
    <mergeCell ref="D40:E40"/>
    <mergeCell ref="D5:J5"/>
    <mergeCell ref="D7:J7"/>
    <mergeCell ref="A8:B8"/>
    <mergeCell ref="A38:A40"/>
    <mergeCell ref="B38:B40"/>
    <mergeCell ref="D38:E38"/>
    <mergeCell ref="F38:I40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34"/>
  <sheetViews>
    <sheetView tabSelected="1" zoomScalePageLayoutView="0" workbookViewId="0" topLeftCell="A26">
      <selection activeCell="A1" sqref="A1:L34"/>
    </sheetView>
  </sheetViews>
  <sheetFormatPr defaultColWidth="9.140625" defaultRowHeight="12.75"/>
  <cols>
    <col min="1" max="1" width="11.00390625" style="57" customWidth="1"/>
    <col min="2" max="2" width="31.57421875" style="57" customWidth="1"/>
    <col min="3" max="3" width="10.00390625" style="57" customWidth="1"/>
    <col min="4" max="4" width="10.140625" style="57" customWidth="1"/>
    <col min="5" max="5" width="12.7109375" style="57" customWidth="1"/>
    <col min="6" max="6" width="11.57421875" style="57" customWidth="1"/>
    <col min="7" max="7" width="11.421875" style="57" customWidth="1"/>
    <col min="8" max="8" width="12.57421875" style="57" customWidth="1"/>
    <col min="9" max="9" width="14.8515625" style="57" customWidth="1"/>
    <col min="10" max="10" width="15.00390625" style="57" customWidth="1"/>
    <col min="11" max="11" width="29.8515625" style="57" customWidth="1"/>
    <col min="12" max="12" width="14.421875" style="57" customWidth="1"/>
    <col min="13" max="16384" width="9.140625" style="57" customWidth="1"/>
  </cols>
  <sheetData>
    <row r="2" spans="1:9" s="79" customFormat="1" ht="12.75">
      <c r="A2" s="78" t="s">
        <v>84</v>
      </c>
      <c r="C2" s="80"/>
      <c r="G2" s="81"/>
      <c r="H2" s="81"/>
      <c r="I2" s="81"/>
    </row>
    <row r="3" spans="1:9" s="58" customFormat="1" ht="12.75">
      <c r="A3" s="82"/>
      <c r="G3" s="83"/>
      <c r="H3" s="83"/>
      <c r="I3" s="83"/>
    </row>
    <row r="4" spans="1:9" s="59" customFormat="1" ht="12.75">
      <c r="A4" s="84" t="s">
        <v>65</v>
      </c>
      <c r="C4" s="84"/>
      <c r="G4" s="66"/>
      <c r="H4" s="66"/>
      <c r="I4" s="66"/>
    </row>
    <row r="5" spans="3:9" ht="13.5" thickBot="1">
      <c r="C5" s="67"/>
      <c r="E5" s="67"/>
      <c r="F5" s="67"/>
      <c r="G5" s="65"/>
      <c r="H5" s="65"/>
      <c r="I5" s="65"/>
    </row>
    <row r="6" spans="1:11" ht="35.25" customHeight="1">
      <c r="A6" s="417" t="s">
        <v>36</v>
      </c>
      <c r="B6" s="413" t="s">
        <v>45</v>
      </c>
      <c r="C6" s="85" t="s">
        <v>46</v>
      </c>
      <c r="D6" s="85" t="s">
        <v>47</v>
      </c>
      <c r="E6" s="85" t="s">
        <v>63</v>
      </c>
      <c r="F6" s="85" t="s">
        <v>134</v>
      </c>
      <c r="G6" s="413" t="s">
        <v>133</v>
      </c>
      <c r="H6" s="413" t="s">
        <v>50</v>
      </c>
      <c r="I6" s="413" t="s">
        <v>199</v>
      </c>
      <c r="J6" s="413" t="s">
        <v>51</v>
      </c>
      <c r="K6" s="414" t="s">
        <v>30</v>
      </c>
    </row>
    <row r="7" spans="1:11" ht="21" customHeight="1">
      <c r="A7" s="418"/>
      <c r="B7" s="411"/>
      <c r="C7" s="86" t="s">
        <v>31</v>
      </c>
      <c r="D7" s="86" t="s">
        <v>52</v>
      </c>
      <c r="E7" s="86" t="s">
        <v>52</v>
      </c>
      <c r="F7" s="411" t="s">
        <v>33</v>
      </c>
      <c r="G7" s="411"/>
      <c r="H7" s="411"/>
      <c r="I7" s="411"/>
      <c r="J7" s="411"/>
      <c r="K7" s="415"/>
    </row>
    <row r="8" spans="1:11" ht="32.25" customHeight="1" thickBot="1">
      <c r="A8" s="419"/>
      <c r="B8" s="412"/>
      <c r="C8" s="87" t="s">
        <v>32</v>
      </c>
      <c r="D8" s="87" t="s">
        <v>32</v>
      </c>
      <c r="E8" s="87" t="s">
        <v>32</v>
      </c>
      <c r="F8" s="412"/>
      <c r="G8" s="412"/>
      <c r="H8" s="412"/>
      <c r="I8" s="412"/>
      <c r="J8" s="412"/>
      <c r="K8" s="416"/>
    </row>
    <row r="9" spans="1:11" ht="49.5" customHeight="1">
      <c r="A9" s="228" t="s">
        <v>101</v>
      </c>
      <c r="B9" s="88" t="s">
        <v>123</v>
      </c>
      <c r="C9" s="89">
        <v>7200</v>
      </c>
      <c r="D9" s="60">
        <v>2017</v>
      </c>
      <c r="E9" s="60">
        <v>2017</v>
      </c>
      <c r="F9" s="60"/>
      <c r="G9" s="90">
        <v>7200</v>
      </c>
      <c r="H9" s="61">
        <v>0</v>
      </c>
      <c r="I9" s="61">
        <v>0</v>
      </c>
      <c r="J9" s="61">
        <v>0</v>
      </c>
      <c r="K9" s="305" t="s">
        <v>203</v>
      </c>
    </row>
    <row r="10" spans="1:11" ht="49.5" customHeight="1">
      <c r="A10" s="229" t="s">
        <v>102</v>
      </c>
      <c r="B10" s="88" t="s">
        <v>124</v>
      </c>
      <c r="C10" s="89">
        <v>3000</v>
      </c>
      <c r="D10" s="60">
        <v>2017</v>
      </c>
      <c r="E10" s="60">
        <v>2017</v>
      </c>
      <c r="F10" s="60"/>
      <c r="G10" s="90">
        <v>3000</v>
      </c>
      <c r="H10" s="61">
        <v>0</v>
      </c>
      <c r="I10" s="61">
        <v>0</v>
      </c>
      <c r="J10" s="61">
        <v>0</v>
      </c>
      <c r="K10" s="225" t="s">
        <v>204</v>
      </c>
    </row>
    <row r="11" spans="1:11" ht="49.5" customHeight="1">
      <c r="A11" s="228" t="s">
        <v>130</v>
      </c>
      <c r="B11" s="88" t="s">
        <v>125</v>
      </c>
      <c r="C11" s="91">
        <v>5500</v>
      </c>
      <c r="D11" s="60">
        <v>2017</v>
      </c>
      <c r="E11" s="60">
        <v>2017</v>
      </c>
      <c r="F11" s="60"/>
      <c r="G11" s="92">
        <v>5500</v>
      </c>
      <c r="H11" s="61">
        <v>0</v>
      </c>
      <c r="I11" s="61">
        <v>0</v>
      </c>
      <c r="J11" s="61">
        <v>0</v>
      </c>
      <c r="K11" s="227" t="s">
        <v>196</v>
      </c>
    </row>
    <row r="12" spans="1:11" ht="49.5" customHeight="1">
      <c r="A12" s="229" t="s">
        <v>130</v>
      </c>
      <c r="B12" s="88" t="s">
        <v>126</v>
      </c>
      <c r="C12" s="91">
        <v>960</v>
      </c>
      <c r="D12" s="60">
        <v>2017</v>
      </c>
      <c r="E12" s="60">
        <v>2017</v>
      </c>
      <c r="F12" s="60"/>
      <c r="G12" s="92">
        <v>960</v>
      </c>
      <c r="H12" s="61">
        <v>0</v>
      </c>
      <c r="I12" s="61">
        <v>0</v>
      </c>
      <c r="J12" s="226">
        <v>0</v>
      </c>
      <c r="K12" s="306" t="s">
        <v>187</v>
      </c>
    </row>
    <row r="13" spans="1:11" ht="49.5" customHeight="1">
      <c r="A13" s="228" t="s">
        <v>131</v>
      </c>
      <c r="B13" s="88" t="s">
        <v>127</v>
      </c>
      <c r="C13" s="91">
        <v>960</v>
      </c>
      <c r="D13" s="60">
        <v>2017</v>
      </c>
      <c r="E13" s="60">
        <v>2017</v>
      </c>
      <c r="F13" s="60"/>
      <c r="G13" s="92">
        <v>960</v>
      </c>
      <c r="H13" s="61">
        <v>0</v>
      </c>
      <c r="I13" s="61">
        <v>0</v>
      </c>
      <c r="J13" s="61">
        <v>0</v>
      </c>
      <c r="K13" s="305" t="s">
        <v>178</v>
      </c>
    </row>
    <row r="14" spans="1:11" ht="49.5" customHeight="1">
      <c r="A14" s="229" t="s">
        <v>132</v>
      </c>
      <c r="B14" s="88" t="s">
        <v>128</v>
      </c>
      <c r="C14" s="91">
        <v>1920</v>
      </c>
      <c r="D14" s="60">
        <v>2017</v>
      </c>
      <c r="E14" s="60">
        <v>2017</v>
      </c>
      <c r="F14" s="60"/>
      <c r="G14" s="92">
        <v>1920</v>
      </c>
      <c r="H14" s="61">
        <v>0</v>
      </c>
      <c r="I14" s="61">
        <v>0</v>
      </c>
      <c r="J14" s="61">
        <v>0</v>
      </c>
      <c r="K14" s="305" t="s">
        <v>205</v>
      </c>
    </row>
    <row r="15" spans="1:11" ht="49.5" customHeight="1" thickBot="1">
      <c r="A15" s="230" t="s">
        <v>130</v>
      </c>
      <c r="B15" s="93" t="s">
        <v>129</v>
      </c>
      <c r="C15" s="94">
        <v>960</v>
      </c>
      <c r="D15" s="62">
        <v>2017</v>
      </c>
      <c r="E15" s="62">
        <v>2017</v>
      </c>
      <c r="F15" s="63"/>
      <c r="G15" s="95">
        <v>960</v>
      </c>
      <c r="H15" s="64">
        <v>0</v>
      </c>
      <c r="I15" s="64">
        <v>0</v>
      </c>
      <c r="J15" s="64">
        <v>0</v>
      </c>
      <c r="K15" s="307" t="s">
        <v>187</v>
      </c>
    </row>
    <row r="16" spans="1:11" ht="21.75" customHeight="1" thickBo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8"/>
    </row>
    <row r="17" spans="1:9" ht="12.75">
      <c r="A17" s="65"/>
      <c r="B17" s="65"/>
      <c r="C17" s="65"/>
      <c r="D17" s="65"/>
      <c r="E17" s="65"/>
      <c r="F17" s="65"/>
      <c r="G17" s="65"/>
      <c r="H17" s="65"/>
      <c r="I17" s="65"/>
    </row>
    <row r="18" spans="5:9" ht="12.75">
      <c r="E18" s="65"/>
      <c r="F18" s="65"/>
      <c r="G18" s="65"/>
      <c r="H18" s="65"/>
      <c r="I18" s="65"/>
    </row>
    <row r="19" spans="7:9" ht="12.75" customHeight="1">
      <c r="G19" s="65"/>
      <c r="H19" s="65"/>
      <c r="I19" s="65"/>
    </row>
    <row r="20" spans="1:9" s="59" customFormat="1" ht="12.75">
      <c r="A20" s="84" t="s">
        <v>66</v>
      </c>
      <c r="G20" s="66"/>
      <c r="H20" s="66"/>
      <c r="I20" s="66"/>
    </row>
    <row r="21" spans="3:9" ht="13.5" thickBot="1">
      <c r="C21" s="68"/>
      <c r="D21" s="99"/>
      <c r="E21" s="67"/>
      <c r="F21" s="67"/>
      <c r="G21" s="99"/>
      <c r="H21" s="68"/>
      <c r="I21" s="68"/>
    </row>
    <row r="22" spans="1:12" ht="23.25" customHeight="1">
      <c r="A22" s="417" t="s">
        <v>36</v>
      </c>
      <c r="B22" s="413" t="s">
        <v>45</v>
      </c>
      <c r="C22" s="85" t="s">
        <v>34</v>
      </c>
      <c r="D22" s="85" t="s">
        <v>46</v>
      </c>
      <c r="E22" s="85" t="s">
        <v>47</v>
      </c>
      <c r="F22" s="85" t="s">
        <v>48</v>
      </c>
      <c r="G22" s="85" t="s">
        <v>37</v>
      </c>
      <c r="H22" s="413" t="s">
        <v>49</v>
      </c>
      <c r="I22" s="413" t="s">
        <v>64</v>
      </c>
      <c r="J22" s="413" t="s">
        <v>50</v>
      </c>
      <c r="K22" s="413" t="s">
        <v>51</v>
      </c>
      <c r="L22" s="414" t="s">
        <v>30</v>
      </c>
    </row>
    <row r="23" spans="1:12" ht="23.25" customHeight="1">
      <c r="A23" s="418"/>
      <c r="B23" s="411"/>
      <c r="C23" s="86" t="s">
        <v>35</v>
      </c>
      <c r="D23" s="86" t="s">
        <v>31</v>
      </c>
      <c r="E23" s="86" t="s">
        <v>52</v>
      </c>
      <c r="F23" s="86" t="s">
        <v>52</v>
      </c>
      <c r="G23" s="86" t="s">
        <v>33</v>
      </c>
      <c r="H23" s="411"/>
      <c r="I23" s="411"/>
      <c r="J23" s="411"/>
      <c r="K23" s="411"/>
      <c r="L23" s="415"/>
    </row>
    <row r="24" spans="1:12" ht="23.25" customHeight="1" thickBot="1">
      <c r="A24" s="419"/>
      <c r="B24" s="412"/>
      <c r="C24" s="87"/>
      <c r="D24" s="87" t="s">
        <v>32</v>
      </c>
      <c r="E24" s="87" t="s">
        <v>32</v>
      </c>
      <c r="F24" s="87" t="s">
        <v>32</v>
      </c>
      <c r="G24" s="87"/>
      <c r="H24" s="412"/>
      <c r="I24" s="412"/>
      <c r="J24" s="412"/>
      <c r="K24" s="412"/>
      <c r="L24" s="416"/>
    </row>
    <row r="25" spans="1:12" ht="12.7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1:12" ht="12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1:12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2" ht="13.5" thickBo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</row>
    <row r="31" ht="13.5" thickBot="1"/>
    <row r="32" spans="1:9" ht="12.75">
      <c r="A32" s="352" t="s">
        <v>23</v>
      </c>
      <c r="B32" s="422"/>
      <c r="C32" s="303" t="s">
        <v>8</v>
      </c>
      <c r="D32" s="425" t="s">
        <v>107</v>
      </c>
      <c r="E32" s="426"/>
      <c r="F32" s="427" t="s">
        <v>24</v>
      </c>
      <c r="G32" s="303" t="s">
        <v>8</v>
      </c>
      <c r="H32" s="425"/>
      <c r="I32" s="430"/>
    </row>
    <row r="33" spans="1:9" ht="12.75">
      <c r="A33" s="354"/>
      <c r="B33" s="423"/>
      <c r="C33" s="100" t="s">
        <v>25</v>
      </c>
      <c r="D33" s="431"/>
      <c r="E33" s="432"/>
      <c r="F33" s="428"/>
      <c r="G33" s="100" t="s">
        <v>25</v>
      </c>
      <c r="H33" s="431"/>
      <c r="I33" s="433"/>
    </row>
    <row r="34" spans="1:9" ht="13.5" thickBot="1">
      <c r="A34" s="356"/>
      <c r="B34" s="424"/>
      <c r="C34" s="304" t="s">
        <v>26</v>
      </c>
      <c r="D34" s="420"/>
      <c r="E34" s="434"/>
      <c r="F34" s="429"/>
      <c r="G34" s="304" t="s">
        <v>26</v>
      </c>
      <c r="H34" s="420"/>
      <c r="I34" s="421"/>
    </row>
  </sheetData>
  <sheetProtection/>
  <mergeCells count="23">
    <mergeCell ref="A6:A8"/>
    <mergeCell ref="B6:B8"/>
    <mergeCell ref="L22:L24"/>
    <mergeCell ref="A32:B34"/>
    <mergeCell ref="D32:E32"/>
    <mergeCell ref="F32:F34"/>
    <mergeCell ref="H32:I32"/>
    <mergeCell ref="D33:E33"/>
    <mergeCell ref="H33:I33"/>
    <mergeCell ref="D34:E34"/>
    <mergeCell ref="A22:A24"/>
    <mergeCell ref="B22:B24"/>
    <mergeCell ref="H22:H24"/>
    <mergeCell ref="I22:I24"/>
    <mergeCell ref="J22:J24"/>
    <mergeCell ref="H34:I34"/>
    <mergeCell ref="F7:F8"/>
    <mergeCell ref="K22:K24"/>
    <mergeCell ref="G6:G8"/>
    <mergeCell ref="H6:H8"/>
    <mergeCell ref="I6:I8"/>
    <mergeCell ref="J6:J8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Entela Imeri</cp:lastModifiedBy>
  <cp:lastPrinted>2017-09-08T08:03:22Z</cp:lastPrinted>
  <dcterms:created xsi:type="dcterms:W3CDTF">2006-01-12T07:01:41Z</dcterms:created>
  <dcterms:modified xsi:type="dcterms:W3CDTF">2017-09-08T08:06:36Z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