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165" windowWidth="15480" windowHeight="6000" tabRatio="715" activeTab="0"/>
  </bookViews>
  <sheets>
    <sheet name="Aneksi 2 ATP" sheetId="1" r:id="rId1"/>
    <sheet name="Aneksi nr.3 ATP" sheetId="2" r:id="rId2"/>
    <sheet name="Aneksi nr.4 ATP" sheetId="3" r:id="rId3"/>
    <sheet name="Aneksi nr.5 ATP"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hidden="1">{#N/A,#N/A,FALSE,"I";#N/A,#N/A,FALSE,"J";#N/A,#N/A,FALSE,"K";#N/A,#N/A,FALSE,"L";#N/A,#N/A,FALSE,"M";#N/A,#N/A,FALSE,"N";#N/A,#N/A,FALSE,"O"}</definedName>
    <definedName name="newname3" hidden="1">{"ca",#N/A,FALSE,"Detailed BOP";"ka",#N/A,FALSE,"Detailed BOP";"btl",#N/A,FALSE,"Detailed BOP";#N/A,#N/A,FALSE,"Debt  Stock TBL";"imfprint",#N/A,FALSE,"IMF";"nirprintview",#N/A,FALSE,"NIR";"tradeprint",#N/A,FALSE,"Trade";"imfdebtservice",#N/A,FALSE,"IMF"}</definedName>
    <definedName name="newname4" hidden="1">{"WEO",#N/A,FALSE,"T"}</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hidden="1">{"BOP_TAB",#N/A,FALSE,"N";"MIDTERM_TAB",#N/A,FALSE,"O"}</definedName>
    <definedName name="wrn.formula." hidden="1">{#N/A,#N/A,FALSE,"MS"}</definedName>
    <definedName name="wrn.IMF._.RR._.Office." hidden="1">{"ca",#N/A,FALSE,"Detailed BOP";"ka",#N/A,FALSE,"Detailed BOP";"btl",#N/A,FALSE,"Detailed BOP";#N/A,#N/A,FALSE,"Debt  Stock TBL";"imfprint",#N/A,FALSE,"IMF";"imfdebtservice",#N/A,FALSE,"IMF";"tradeprint",#N/A,FALSE,"Trade"}</definedName>
    <definedName name="wrn.Input._.and._.output._.tables." hidden="1">{#N/A,#N/A,FALSE,"SimInp1";#N/A,#N/A,FALSE,"SimInp2";#N/A,#N/A,FALSE,"SimOut1";#N/A,#N/A,FALSE,"SimOut2";#N/A,#N/A,FALSE,"SimOut3";#N/A,#N/A,FALSE,"SimOut4";#N/A,#N/A,FALSE,"SimOut5"}</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Print._.Detailed._.Tables." hidden="1">{"ca",#N/A,FALSE,"Detailed BOP";"ka",#N/A,FALSE,"Detailed BOP";"btl",#N/A,FALSE,"Detailed BOP";#N/A,#N/A,FALSE,"Debt  Stock TBL";"imfprint",#N/A,FALSE,"IMF";"nirprintview",#N/A,FALSE,"NIR";"tradeprint",#N/A,FALSE,"Trade";"imfdebtservice",#N/A,FALSE,"IMF"}</definedName>
    <definedName name="wrn.WEO." hidden="1">{"WEO",#N/A,FALSE,"T"}</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<sst xmlns="http://schemas.openxmlformats.org/spreadsheetml/2006/main" count="330" uniqueCount="199">
  <si>
    <t>Kodi</t>
  </si>
  <si>
    <t>Programi</t>
  </si>
  <si>
    <t>(1)</t>
  </si>
  <si>
    <t>(2)</t>
  </si>
  <si>
    <t>(3)</t>
  </si>
  <si>
    <t>(4)</t>
  </si>
  <si>
    <t>Fakti</t>
  </si>
  <si>
    <t>Diferenca</t>
  </si>
  <si>
    <t>Emri</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</si>
  <si>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</si>
  <si>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</si>
  <si>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</si>
  <si>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</si>
  <si>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</si>
  <si>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</si>
  <si>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</si>
  <si>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</si>
  <si>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</si>
  <si>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</si>
  <si>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</si>
  <si>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</si>
  <si>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</si>
  <si>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</si>
  <si>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Drejtuesi i Ekipit Menaxhues të Programit</t>
  </si>
  <si>
    <t>Sekretari i Përgjithshëm</t>
  </si>
  <si>
    <t>Firma</t>
  </si>
  <si>
    <t>Data</t>
  </si>
  <si>
    <t>Emri i Grupit</t>
  </si>
  <si>
    <t>Kodi i Grupit</t>
  </si>
  <si>
    <t>PBA</t>
  </si>
  <si>
    <t>Komente</t>
  </si>
  <si>
    <t>Grant/</t>
  </si>
  <si>
    <t>Kredi</t>
  </si>
  <si>
    <t>Kodi projektit</t>
  </si>
  <si>
    <t>(5)</t>
  </si>
  <si>
    <t>Shpenzime Kapitale me financim te brendshem</t>
  </si>
  <si>
    <t>Shpenzime Kapitale me financim te huaj</t>
  </si>
  <si>
    <t>Shpenzime nga Të ardhurat jashte limiti</t>
  </si>
  <si>
    <t>Totali (korrente + kapitale + Shp nga te ardh.jashte limiti)</t>
  </si>
  <si>
    <t>C</t>
  </si>
  <si>
    <t>Emertimi i programit:</t>
  </si>
  <si>
    <t>Emertimi i projektit</t>
  </si>
  <si>
    <t>REALIZIMI PROGRESIV  nga fillimi i vitit deri në periudhën aktuale</t>
  </si>
  <si>
    <t>REALIZIMI PROGRESIV  nga fillimi i projektit deri në periudhën aktuale</t>
  </si>
  <si>
    <t>Buxheti Vjetor</t>
  </si>
  <si>
    <t>ne 000/leke</t>
  </si>
  <si>
    <t>Emertimi</t>
  </si>
  <si>
    <t>Kodi i Programit</t>
  </si>
  <si>
    <t>Shpenzime Kapitale</t>
  </si>
  <si>
    <t xml:space="preserve">Sasia e 
realizuar </t>
  </si>
  <si>
    <t>Qellimi 1</t>
  </si>
  <si>
    <t>Objektivi 1.1</t>
  </si>
  <si>
    <t xml:space="preserve">Objektivi 1.2 </t>
  </si>
  <si>
    <t>Objektivi 1.3</t>
  </si>
  <si>
    <t>Projektet me financim te brendshëm (ne 000/leke)</t>
  </si>
  <si>
    <t>Projektet me financim te huaj (ne 000/leke)</t>
  </si>
  <si>
    <t>Niveli faktik i  vitit paraardhes</t>
  </si>
  <si>
    <t>Kodi i
Treguesit te Performances/Produktit</t>
  </si>
  <si>
    <t>% e Realizimit te Treguesit te Performances/Produktit</t>
  </si>
  <si>
    <t>**Treguesit e performancës/Produktet:</t>
  </si>
  <si>
    <t>Emertimi i Treguesit te Performances/Produktit</t>
  </si>
  <si>
    <t xml:space="preserve">Njësia matese </t>
  </si>
  <si>
    <t>A</t>
  </si>
  <si>
    <t>B</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</si>
  <si>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</si>
  <si>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</si>
  <si>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</si>
  <si>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</si>
  <si>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</si>
  <si>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</si>
  <si>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</si>
  <si>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</si>
  <si>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</si>
  <si>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</si>
  <si>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</si>
  <si>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</si>
  <si>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</si>
  <si>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</si>
  <si>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Luhatjet ne Koston per Njesi</t>
  </si>
  <si>
    <t xml:space="preserve">         Njekohesisht, per ata tregues performance te cilet nuk vleresohen mbi baze vjetore por disa vjecare (psh vleresime ndekombetare te tilla si: OBI, PISA score, PEFA score, etc), si nivel i vitit paraardhes vendoset niveli me i fundit i regjistruar per ta.</t>
  </si>
  <si>
    <t>Ministria e Drejtësisë</t>
  </si>
  <si>
    <t>14</t>
  </si>
  <si>
    <t>D</t>
  </si>
  <si>
    <t>F</t>
  </si>
  <si>
    <t>G</t>
  </si>
  <si>
    <t>Trajtimi me vendim i  kërkesave të subjekteve për kalimin ne pronesi te oborreve  në përdorim</t>
  </si>
  <si>
    <t xml:space="preserve">Ndjekja e proceseve gjyqesore te  ATP </t>
  </si>
  <si>
    <t>Pronarë te pasurive të paluajtshme, pronë private që preken nga ndërtimet informale ALUIZNI</t>
  </si>
  <si>
    <t>M 140287</t>
  </si>
  <si>
    <t>M 140288</t>
  </si>
  <si>
    <t>E</t>
  </si>
  <si>
    <t>H</t>
  </si>
  <si>
    <t>L</t>
  </si>
  <si>
    <t>01180</t>
  </si>
  <si>
    <t>Rregullimi i çështjes së pronave ne zbatim te ligjit 133/2015  Per trajtimin e prones dhe perfundimin e procesit te kompnesimit te pronave dhe akteve nenligjore.</t>
  </si>
  <si>
    <t xml:space="preserve"> Te kryeje procesin e trajtimit te pronësisë për dosjet pa vendim që ndodhen  pranë institucionit dhe dosjet e reja qe happen ne kuader te ligjit</t>
  </si>
  <si>
    <t>Objektivi 1.5</t>
  </si>
  <si>
    <t xml:space="preserve">Te trajtoje dhe shperndarje fondin e kompensimit financiar per pronaret e pasurive te paluajtshme qe preken nga ndertimet informale </t>
  </si>
  <si>
    <t>Rritja e efektivitetit te punës, përmirësimi i kapaciteteve menaxhuese të ATP-së dhe kushteve të punës,. Respektimi i barazise gjinore</t>
  </si>
  <si>
    <t xml:space="preserve"> Te mbroje  interest e  ATP ne proceset gjyqesore.</t>
  </si>
  <si>
    <t>Te kryeje  procesin e  vlerësimit financiar të vendimeve perfundimtare nga viti 1993 e ne vijim dhe te shperndaje fondin vjetor te kompnesimit.</t>
  </si>
  <si>
    <t>Ky produkt eshte realizuar 100%</t>
  </si>
  <si>
    <t>Objektivi 1.1 Ky objektiv eshte realizuar 100%</t>
  </si>
  <si>
    <t>Puna e kyer gjate ketij viti ka arritur qellimin dhe objektivat e vendosura</t>
  </si>
  <si>
    <t>i vitit paraardhes
Viti 2016</t>
  </si>
  <si>
    <t>Plan                   Viti 2017</t>
  </si>
  <si>
    <t>Plan Fillestar Viti 2017</t>
  </si>
  <si>
    <t>Plan i Rishikuar Viti 2017</t>
  </si>
  <si>
    <t>Blerje  paisje mobilim zyrash</t>
  </si>
  <si>
    <t>Blerje paisje elektronike</t>
  </si>
  <si>
    <t>Blerje kondicionerësh</t>
  </si>
  <si>
    <t>Sistemi Telefonik VOIP</t>
  </si>
  <si>
    <t>M 140049</t>
  </si>
  <si>
    <t>M 140300</t>
  </si>
  <si>
    <t>M 140231</t>
  </si>
  <si>
    <t>Plani i buxhetit viti 2017</t>
  </si>
  <si>
    <t>Regjistri i Vlersimit te Vendimeve per Kompensim</t>
  </si>
  <si>
    <t>Shperndarja e Fondit Financiar ne dispozicion te subjekteve .</t>
  </si>
  <si>
    <t>Fondi Toke ne dispozicion te subjekteve qe trajtohen nga A T P</t>
  </si>
  <si>
    <t>Ndjekja e proceseve gjyqesore te ATP</t>
  </si>
  <si>
    <t>Trajtimi  i kerkesave  nder vite per njohje pronesie</t>
  </si>
  <si>
    <t>Pronarë te pasurive të paluajtshme, pronë private që preken nga ndërtimet informale që përfitojnë kompensim në të holla  ( financiar) nga shpërndarja e fondeve të të ardhurave nga ALUIZNI në masë proporcionale (këste).</t>
  </si>
  <si>
    <t>Rikonstruksioni  ambjenteve  të A T P</t>
  </si>
  <si>
    <t>J</t>
  </si>
  <si>
    <t>K</t>
  </si>
  <si>
    <t>Vendosje e sistemit të monitorimit</t>
  </si>
  <si>
    <t xml:space="preserve"> Sistemi aksesi të hyrje daljeve të personelit</t>
  </si>
  <si>
    <t>M</t>
  </si>
  <si>
    <t>N</t>
  </si>
  <si>
    <t>Nr vendimesh</t>
  </si>
  <si>
    <t>Nr Subjektesh</t>
  </si>
  <si>
    <t>Ha</t>
  </si>
  <si>
    <t>m2</t>
  </si>
  <si>
    <t>cope</t>
  </si>
  <si>
    <t xml:space="preserve"> Trajtimi me vendim I kerkesave per kalimin ne pronesi te oborreve ne perdorim </t>
  </si>
  <si>
    <t xml:space="preserve">Objektivi 1.4 </t>
  </si>
  <si>
    <t xml:space="preserve">Shperndarja e Fondit Financiar dispozicion te subjekteve </t>
  </si>
  <si>
    <t xml:space="preserve">Regjistri i Vleresimit te Vendimeve per Kompensim  </t>
  </si>
  <si>
    <t xml:space="preserve">Trajtimi  i kerkesave nder vite  per njohje pronesie  </t>
  </si>
  <si>
    <t>Shpenzimet 
(sipas vitit paraardhes)</t>
  </si>
  <si>
    <t>Sasia (sipas planit te vitit korent)</t>
  </si>
  <si>
    <t>Shpenzimet 
(sipas planit te vitit korent)</t>
  </si>
  <si>
    <t>Kosto per Njesi 
(sipas planit te vitit korent)</t>
  </si>
  <si>
    <t>Sasia Faktike (ne fund te vitit korent)</t>
  </si>
  <si>
    <t>Shpenzimet Faktike (ne fund te vitit korent)</t>
  </si>
  <si>
    <t>Kosto per Njesi Faktike (ne fund te vitit korent)</t>
  </si>
  <si>
    <t>V</t>
  </si>
  <si>
    <t>Niveli i rishikuar ne vitin korent</t>
  </si>
  <si>
    <t>*Objektivat e politikës*:</t>
  </si>
  <si>
    <t>Niveli i planifikuar ne vitin korent ha</t>
  </si>
  <si>
    <t xml:space="preserve">Fondi Toke ne dispozicionn te subjekteve qe trajtohen nga ATP   </t>
  </si>
  <si>
    <t>Realizuar 100%</t>
  </si>
  <si>
    <t>Objektivi 1.3  Realizuar 100%</t>
  </si>
  <si>
    <t>Objektivi 1.5  Realizuar 100%</t>
  </si>
  <si>
    <t>Shërbimi i Trajtimit  të Pronave</t>
  </si>
  <si>
    <t xml:space="preserve">Shërbimi i Trajtimit  të Pronave </t>
  </si>
  <si>
    <t xml:space="preserve">Realizuar 100%.  </t>
  </si>
  <si>
    <t xml:space="preserve">V = V - I
</t>
  </si>
  <si>
    <t xml:space="preserve">V = V - II
</t>
  </si>
  <si>
    <t xml:space="preserve">V = V - III
</t>
  </si>
  <si>
    <r>
      <rPr>
        <b/>
        <i/>
        <sz val="10"/>
        <color indexed="60"/>
        <rFont val="Times New Roman"/>
        <family val="1"/>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</si>
  <si>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r>
      <rPr>
        <b/>
        <i/>
        <sz val="10"/>
        <color indexed="60"/>
        <rFont val="Times New Roman"/>
        <family val="1"/>
      </rPr>
      <t xml:space="preserve">** Si tregues për vlerësimin e performancës së objektivave, krahas produkteve, shërbejnë edhe tregues të tjerë të matshëm të lidhur me to. Këto mund të jene standarte të njohura të fushës; tregues statistikorë; indekse kombëtare e ndërkombëtare,etj. </t>
    </r>
  </si>
  <si>
    <r>
      <rPr>
        <b/>
        <i/>
        <sz val="10"/>
        <color indexed="60"/>
        <rFont val="Times New Roman"/>
        <family val="1"/>
      </rPr>
      <t>***Ketu listohen te gjithe treguesit e performances, perfshi dhe produktet. Raportimi per produktet behet periodik dhe vjetor, ndersa raportimi per treguesit e performances mund te behet edhe vetem vjetor, nqs matshmeria e tyre periodike paraqet veshtiresi objektive.</t>
    </r>
  </si>
  <si>
    <t>Ky produkt eshte realizuar 100%, Perdorur fondi I mbartur ne BSH</t>
  </si>
  <si>
    <t>Objektivi 1.6</t>
  </si>
  <si>
    <t>Jonida BAÇI</t>
  </si>
  <si>
    <t>REALIZIMI për periudhën e raportimit (12 -mujore)</t>
  </si>
  <si>
    <t>Niveli i Planifikuar per 12-Mujorin 2017</t>
  </si>
  <si>
    <t>Niveli faktik per 12-Mujorin 2017</t>
  </si>
  <si>
    <t>Sasia e Planifikuar per 12-Mujorin 2017</t>
  </si>
  <si>
    <t>Shpenzimet 
Planifikuar per 12-Mujorin 2017</t>
  </si>
  <si>
    <t>Kosto per Njesi 
Planifikuar per 12-Mujorin  2017</t>
  </si>
  <si>
    <t>Rikonstruksioni i ambjenteve të ATP</t>
  </si>
  <si>
    <t>MINISTRIA E DREJTESISE</t>
  </si>
  <si>
    <t>AGJENCIA E TRAJTIMIT TE PRONAVE</t>
  </si>
  <si>
    <t xml:space="preserve"> Plani i Periudhes/Progresiv</t>
  </si>
  <si>
    <t>i
Periudhes/Progresiv</t>
  </si>
  <si>
    <t>Buxheti 2017 Kontraktuar</t>
  </si>
  <si>
    <t>Vlera e plotë  e Projektit</t>
  </si>
  <si>
    <t>Viti i fillimit te Projektit</t>
  </si>
  <si>
    <t>Viti i përfundimit te Projektit</t>
  </si>
  <si>
    <t>Sasia Faktike (sipas vitit paraardhes)</t>
  </si>
  <si>
    <t>Kosto per Njesi (sipas vitit paraardhes)</t>
  </si>
  <si>
    <r>
      <t xml:space="preserve">Sasia (sipas </t>
    </r>
    <r>
      <rPr>
        <b/>
        <sz val="10"/>
        <color indexed="60"/>
        <rFont val="Times New Roman"/>
        <family val="1"/>
      </rPr>
      <t>planit</t>
    </r>
    <r>
      <rPr>
        <b/>
        <sz val="10"/>
        <rFont val="Times New Roman"/>
        <family val="1"/>
      </rPr>
      <t xml:space="preserve"> </t>
    </r>
    <r>
      <rPr>
        <b/>
        <sz val="10"/>
        <color indexed="60"/>
        <rFont val="Times New Roman"/>
        <family val="1"/>
      </rPr>
      <t>te rishikuar</t>
    </r>
    <r>
      <rPr>
        <b/>
        <sz val="10"/>
        <rFont val="Times New Roman"/>
        <family val="1"/>
      </rPr>
      <t xml:space="preserve"> te vitit korent)</t>
    </r>
  </si>
  <si>
    <r>
      <t xml:space="preserve">Shpenzimet 
(sipas </t>
    </r>
    <r>
      <rPr>
        <b/>
        <sz val="10"/>
        <color indexed="60"/>
        <rFont val="Times New Roman"/>
        <family val="1"/>
      </rPr>
      <t xml:space="preserve">planit te rishikuar </t>
    </r>
    <r>
      <rPr>
        <b/>
        <sz val="10"/>
        <rFont val="Times New Roman"/>
        <family val="1"/>
      </rPr>
      <t>te vitit korent)</t>
    </r>
  </si>
  <si>
    <r>
      <t xml:space="preserve">Kosto per Njesi 
(sipas </t>
    </r>
    <r>
      <rPr>
        <b/>
        <sz val="10"/>
        <color indexed="60"/>
        <rFont val="Times New Roman"/>
        <family val="1"/>
      </rPr>
      <t>planit te rishikuar</t>
    </r>
    <r>
      <rPr>
        <b/>
        <sz val="10"/>
        <rFont val="Times New Roman"/>
        <family val="1"/>
      </rPr>
      <t xml:space="preserve"> te vitit korent)</t>
    </r>
  </si>
  <si>
    <t>Elira KOKONA</t>
  </si>
  <si>
    <r>
      <t>Emertimi i Treguesit te Performances</t>
    </r>
    <r>
      <rPr>
        <b/>
        <sz val="10"/>
        <color indexed="60"/>
        <rFont val="Times New Roman"/>
        <family val="1"/>
      </rPr>
      <t>***</t>
    </r>
    <r>
      <rPr>
        <b/>
        <sz val="10"/>
        <color indexed="8"/>
        <rFont val="Times New Roman"/>
        <family val="1"/>
      </rPr>
      <t>/Produktit</t>
    </r>
  </si>
  <si>
    <t>Ky produkt nuk eshte realizuar duke qene se ishim ne pritje te ndryshimve ligjore ne lidhje me vendimit te gjykates kushetuese</t>
  </si>
  <si>
    <t>Sistemi Telefonik VOIP, nuk është kryer për arsye se nuk është marrë miratimi nga AKSHI, megjithë kërkesat e herë pas herëshme nga ana jonë drejtuar AKSH-it.</t>
  </si>
  <si>
    <t>Vendosje e sistemit të monitorimit me kamera të institucionit, nuk është kryer për arsye se miratimi nga AKSHI për këtë sistem është marrë shumë vonë (në muajin nëntor) dhe prokurimi nuk është bërë i mundur të kryhet, pasi edhe koha në dispozicion të kryerjes së këtyre prokurimeve ka qenë shumë e limituar, (prokurimet nuk janë kryer në insistucionin tonë pas largimit të titullarit të mëparshëm për arsye se titullari i institucionit tonë ka qenë i komanduar dhe pa tagrin e kryerjes së prokurimeve, derisa u emërua Drejtori i ri i Përgjithshëm në fund të muajit dhjetor)</t>
  </si>
  <si>
    <t>Vendosje e sistemit të monitorimit  me kamera</t>
  </si>
  <si>
    <t xml:space="preserve"> Realizuar 100% . </t>
  </si>
  <si>
    <t>Realizuar 76%</t>
  </si>
  <si>
    <t>Objektivi 1.2  Realizuar 76%</t>
  </si>
  <si>
    <t>Realizuar 51%</t>
  </si>
  <si>
    <t>Objektivi 1.4  Realizuar 51%</t>
  </si>
  <si>
    <t>Nr ceshtjesh</t>
  </si>
  <si>
    <t xml:space="preserve">Per këtë produkte është punuar ,por nuk kemi dale me Vendimarrje ,pasi per nje perjudhe kohore  Shtator deri me  14.12.2017 kemi qene me titullare te komanduar, e cila nuk kishte te drejte vendimarrje ,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</si>
</sst>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quot;Lek&quot;_-;\-* #,##0&quot;Lek&quot;_-;_-* &quot;-&quot;&quot;Lek&quot;_-;_-@_-"/>
    <numFmt numFmtId="167" formatCode="_-* #,##0_L_e_k_-;\-* #,##0_L_e_k_-;_-* &quot;-&quot;_L_e_k_-;_-@_-"/>
    <numFmt numFmtId="168" formatCode="_-* #,##0.00&quot;Lek&quot;_-;\-* #,##0.00&quot;Lek&quot;_-;_-* &quot;-&quot;??&quot;Lek&quot;_-;_-@_-"/>
    <numFmt numFmtId="169" formatCode="_-* #,##0.00_L_e_k_-;\-* #,##0.00_L_e_k_-;_-* &quot;-&quot;??_L_e_k_-;_-@_-"/>
    <numFmt numFmtId="170" formatCode="#,##0.0"/>
    <numFmt numFmtId="171" formatCode="_(* #,##0_);_(* \(#,##0\);_(* &quot;-&quot;??_);_(@_)"/>
    <numFmt numFmtId="172" formatCode="0.0%"/>
    <numFmt numFmtId="173" formatCode="0.0"/>
    <numFmt numFmtId="174" formatCode="#,##0.000"/>
    <numFmt numFmtId="175" formatCode="&quot;   &quot;@"/>
    <numFmt numFmtId="176" formatCode="&quot;      &quot;@"/>
    <numFmt numFmtId="177" formatCode="&quot;         &quot;@"/>
    <numFmt numFmtId="178" formatCode="&quot;            &quot;@"/>
    <numFmt numFmtId="179" formatCode="&quot;               &quot;@"/>
    <numFmt numFmtId="180" formatCode="_([$€]* #,##0.00_);_([$€]* \(#,##0.00\);_([$€]* &quot;-&quot;??_);_(@_)"/>
    <numFmt numFmtId="181" formatCode="[&gt;=0.05]#,##0.0;[&lt;=-0.05]\-#,##0.0;?0.0"/>
    <numFmt numFmtId="182" formatCode="[Black]#,##0.0;[Black]\-#,##0.0;;"/>
    <numFmt numFmtId="183" formatCode="[Black][&gt;0.05]#,##0.0;[Black][&lt;-0.05]\-#,##0.0;;"/>
    <numFmt numFmtId="184" formatCode="[Black][&gt;0.5]#,##0;[Black][&lt;-0.5]\-#,##0;;"/>
    <numFmt numFmtId="185" formatCode="General\ \ \ \ \ \ "/>
    <numFmt numFmtId="186" formatCode="0.0\ \ \ \ \ \ \ \ "/>
    <numFmt numFmtId="187" formatCode="mmmm\ yyyy"/>
    <numFmt numFmtId="188" formatCode="#,##0\ &quot;Kč&quot;;\-#,##0\ &quot;Kč&quot;"/>
    <numFmt numFmtId="189" formatCode="#,##0.0____"/>
    <numFmt numFmtId="190" formatCode="\$#,##0.00\ ;\(\$#,##0.00\)"/>
    <numFmt numFmtId="191" formatCode="_-&quot;¢&quot;* #,##0_-;\-&quot;¢&quot;* #,##0_-;_-&quot;¢&quot;* &quot;-&quot;_-;_-@_-"/>
    <numFmt numFmtId="192" formatCode="_-&quot;¢&quot;* #,##0.00_-;\-&quot;¢&quot;* #,##0.00_-;_-&quot;¢&quot;* &quot;-&quot;??_-;_-@_-"/>
    <numFmt numFmtId="193" formatCode="_-* #,##0_L_e_k_-;\-* #,##0_L_e_k_-;_-* &quot;-&quot;??_L_e_k_-;_-@_-"/>
    <numFmt numFmtId="194" formatCode="0.0000%"/>
    <numFmt numFmtId="195" formatCode="_-* #,##0.0_L_e_k_-;\-* #,##0.0_L_e_k_-;_-* &quot;-&quot;??_L_e_k_-;_-@_-"/>
    <numFmt numFmtId="196" formatCode="&quot;Yes&quot;;&quot;Yes&quot;;&quot;No&quot;"/>
    <numFmt numFmtId="197" formatCode="&quot;True&quot;;&quot;True&quot;;&quot;False&quot;"/>
    <numFmt numFmtId="198" formatCode="&quot;On&quot;;&quot;On&quot;;&quot;Off&quot;"/>
    <numFmt numFmtId="199" formatCode="[$€-2]\ #,##0.00_);[Red]\([$€-2]\ #,##0.00\)"/>
  </numFmts>
  <fonts count="95">
    <font>
      <sz val="10"/>
      <name val="Arial"/>
      <family val="0"/>
    </font>
    <font>
      <sz val="8"/>
      <name val="Arial"/>
      <family val="2"/>
    </font>
    <font>
      <u val="single"/>
      <sz val="10"/>
      <color indexed="12"/>
      <name val="Arial"/>
      <family val="2"/>
    </font>
    <font>
      <u val="single"/>
      <sz val="10"/>
      <color indexed="36"/>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b/>
      <sz val="12"/>
      <color indexed="60"/>
      <name val="Calibri"/>
      <family val="2"/>
    </font>
    <font>
      <b/>
      <sz val="11"/>
      <name val="Times New Roman"/>
      <family val="1"/>
    </font>
    <font>
      <sz val="11"/>
      <name val="Times New Roman"/>
      <family val="1"/>
    </font>
    <font>
      <b/>
      <sz val="8"/>
      <name val="Times New Roman"/>
      <family val="1"/>
    </font>
    <font>
      <b/>
      <i/>
      <sz val="10"/>
      <color indexed="60"/>
      <name val="Times New Roman"/>
      <family val="1"/>
    </font>
    <font>
      <b/>
      <i/>
      <sz val="11"/>
      <name val="Times New Roman"/>
      <family val="1"/>
    </font>
    <font>
      <b/>
      <sz val="10"/>
      <color indexed="60"/>
      <name val="Times New Roman"/>
      <family val="1"/>
    </font>
    <font>
      <b/>
      <sz val="10"/>
      <color indexed="8"/>
      <name val="Times New Roman"/>
      <family val="1"/>
    </font>
    <font>
      <sz val="8"/>
      <name val="Times New Roman"/>
      <family val="1"/>
    </font>
    <font>
      <sz val="10"/>
      <color indexed="60"/>
      <name val="Times New Roman"/>
      <family val="1"/>
    </font>
    <font>
      <b/>
      <u val="single"/>
      <sz val="11"/>
      <color indexed="60"/>
      <name val="Times New Roman"/>
      <family val="1"/>
    </font>
    <font>
      <u val="single"/>
      <sz val="11"/>
      <color indexed="60"/>
      <name val="Times New Roman"/>
      <family val="1"/>
    </font>
    <font>
      <sz val="11"/>
      <color indexed="10"/>
      <name val="Times New Roman"/>
      <family val="1"/>
    </font>
    <font>
      <b/>
      <i/>
      <sz val="11"/>
      <color indexed="10"/>
      <name val="Times New Roman"/>
      <family val="1"/>
    </font>
    <font>
      <sz val="11"/>
      <color indexed="8"/>
      <name val="Times New Roman"/>
      <family val="1"/>
    </font>
    <font>
      <b/>
      <u val="single"/>
      <sz val="12"/>
      <color indexed="60"/>
      <name val="Times New Roman"/>
      <family val="1"/>
    </font>
    <font>
      <u val="single"/>
      <sz val="12"/>
      <color indexed="60"/>
      <name val="Times New Roman"/>
      <family val="1"/>
    </font>
    <font>
      <b/>
      <sz val="12"/>
      <color indexed="60"/>
      <name val="Times New Roman"/>
      <family val="1"/>
    </font>
    <font>
      <sz val="12"/>
      <color indexed="60"/>
      <name val="Times New Roman"/>
      <family val="1"/>
    </font>
    <font>
      <b/>
      <sz val="11"/>
      <color indexed="60"/>
      <name val="Times New Roman"/>
      <family val="1"/>
    </font>
    <font>
      <b/>
      <sz val="11"/>
      <color indexed="10"/>
      <name val="Times New Roman"/>
      <family val="1"/>
    </font>
    <font>
      <b/>
      <u val="single"/>
      <sz val="10"/>
      <color indexed="60"/>
      <name val="Times New Roman"/>
      <family val="1"/>
    </font>
    <font>
      <u val="single"/>
      <sz val="10"/>
      <color indexed="60"/>
      <name val="Times New Roman"/>
      <family val="1"/>
    </font>
    <font>
      <b/>
      <sz val="10"/>
      <color indexed="10"/>
      <name val="Times New Roman"/>
      <family val="1"/>
    </font>
    <font>
      <sz val="10"/>
      <color indexed="10"/>
      <name val="Times New Roman"/>
      <family val="1"/>
    </font>
    <font>
      <b/>
      <i/>
      <sz val="10"/>
      <color indexed="8"/>
      <name val="Times New Roman"/>
      <family val="1"/>
    </font>
    <font>
      <sz val="10"/>
      <color indexed="8"/>
      <name val="Times New Roman"/>
      <family val="1"/>
    </font>
    <font>
      <sz val="8"/>
      <color indexed="10"/>
      <name val="Times New Roman"/>
      <family val="1"/>
    </font>
    <font>
      <b/>
      <i/>
      <sz val="10"/>
      <color indexed="10"/>
      <name val="Times New Roman"/>
      <family val="1"/>
    </font>
    <font>
      <sz val="9"/>
      <color indexed="10"/>
      <name val="Times New Roman"/>
      <family val="1"/>
    </font>
    <font>
      <sz val="10"/>
      <color rgb="FFC00000"/>
      <name val="Times New Roman"/>
      <family val="1"/>
    </font>
    <font>
      <b/>
      <sz val="10"/>
      <color rgb="FFC00000"/>
      <name val="Times New Roman"/>
      <family val="1"/>
    </font>
    <font>
      <b/>
      <u val="single"/>
      <sz val="11"/>
      <color rgb="FFC00000"/>
      <name val="Times New Roman"/>
      <family val="1"/>
    </font>
    <font>
      <u val="single"/>
      <sz val="11"/>
      <color rgb="FFC00000"/>
      <name val="Times New Roman"/>
      <family val="1"/>
    </font>
    <font>
      <sz val="11"/>
      <color rgb="FFFF0000"/>
      <name val="Times New Roman"/>
      <family val="1"/>
    </font>
    <font>
      <b/>
      <i/>
      <sz val="11"/>
      <color rgb="FFFF0000"/>
      <name val="Times New Roman"/>
      <family val="1"/>
    </font>
    <font>
      <sz val="11"/>
      <color rgb="FF000000"/>
      <name val="Times New Roman"/>
      <family val="1"/>
    </font>
    <font>
      <b/>
      <u val="single"/>
      <sz val="12"/>
      <color rgb="FFC00000"/>
      <name val="Times New Roman"/>
      <family val="1"/>
    </font>
    <font>
      <u val="single"/>
      <sz val="12"/>
      <color rgb="FFC00000"/>
      <name val="Times New Roman"/>
      <family val="1"/>
    </font>
    <font>
      <b/>
      <sz val="12"/>
      <color rgb="FFC00000"/>
      <name val="Times New Roman"/>
      <family val="1"/>
    </font>
    <font>
      <sz val="12"/>
      <color rgb="FFC00000"/>
      <name val="Times New Roman"/>
      <family val="1"/>
    </font>
    <font>
      <b/>
      <sz val="11"/>
      <color rgb="FFC00000"/>
      <name val="Times New Roman"/>
      <family val="1"/>
    </font>
    <font>
      <b/>
      <i/>
      <sz val="10"/>
      <color rgb="FFC00000"/>
      <name val="Times New Roman"/>
      <family val="1"/>
    </font>
    <font>
      <b/>
      <sz val="10"/>
      <color theme="1"/>
      <name val="Times New Roman"/>
      <family val="1"/>
    </font>
    <font>
      <b/>
      <sz val="11"/>
      <color rgb="FFFF0000"/>
      <name val="Times New Roman"/>
      <family val="1"/>
    </font>
    <font>
      <b/>
      <u val="single"/>
      <sz val="10"/>
      <color rgb="FFC00000"/>
      <name val="Times New Roman"/>
      <family val="1"/>
    </font>
    <font>
      <u val="single"/>
      <sz val="10"/>
      <color rgb="FFC00000"/>
      <name val="Times New Roman"/>
      <family val="1"/>
    </font>
    <font>
      <b/>
      <sz val="10"/>
      <color rgb="FFFF0000"/>
      <name val="Times New Roman"/>
      <family val="1"/>
    </font>
    <font>
      <sz val="10"/>
      <color rgb="FFFF0000"/>
      <name val="Times New Roman"/>
      <family val="1"/>
    </font>
    <font>
      <b/>
      <i/>
      <sz val="10"/>
      <color theme="1"/>
      <name val="Times New Roman"/>
      <family val="1"/>
    </font>
    <font>
      <sz val="10"/>
      <color rgb="FF000000"/>
      <name val="Times New Roman"/>
      <family val="1"/>
    </font>
    <font>
      <sz val="8"/>
      <color rgb="FFFF0000"/>
      <name val="Times New Roman"/>
      <family val="1"/>
    </font>
    <font>
      <b/>
      <i/>
      <sz val="10"/>
      <color rgb="FFFF0000"/>
      <name val="Times New Roman"/>
      <family val="1"/>
    </font>
    <font>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8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medium"/>
      <bottom style="thin"/>
    </border>
    <border>
      <left style="thin"/>
      <right style="thin"/>
      <top>
        <color indexed="63"/>
      </top>
      <bottom>
        <color indexed="63"/>
      </bottom>
    </border>
    <border>
      <left style="thin"/>
      <right>
        <color indexed="63"/>
      </right>
      <top style="thin"/>
      <bottom style="thin"/>
    </border>
    <border>
      <left style="thin"/>
      <right style="medium"/>
      <top>
        <color indexed="63"/>
      </top>
      <bottom>
        <color indexed="63"/>
      </bottom>
    </border>
    <border>
      <left style="medium"/>
      <right style="thin"/>
      <top style="medium"/>
      <bottom style="thin"/>
    </border>
    <border>
      <left style="thin"/>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style="medium"/>
      <right style="thin"/>
      <top style="medium"/>
      <bottom style="medium"/>
    </border>
    <border>
      <left style="medium"/>
      <right style="thin"/>
      <top>
        <color indexed="63"/>
      </top>
      <bottom>
        <color indexed="63"/>
      </bottom>
    </border>
    <border>
      <left style="thin"/>
      <right>
        <color indexed="63"/>
      </right>
      <top style="medium"/>
      <bottom style="medium"/>
    </border>
    <border>
      <left style="medium"/>
      <right style="thin"/>
      <top>
        <color indexed="63"/>
      </top>
      <bottom style="medium"/>
    </border>
    <border>
      <left style="medium"/>
      <right>
        <color indexed="63"/>
      </right>
      <top>
        <color indexed="63"/>
      </top>
      <bottom>
        <color indexed="63"/>
      </bottom>
    </border>
    <border>
      <left style="thin"/>
      <right>
        <color indexed="63"/>
      </right>
      <top>
        <color indexed="63"/>
      </top>
      <bottom style="thin"/>
    </border>
    <border>
      <left style="medium"/>
      <right style="medium"/>
      <top style="medium"/>
      <bottom style="thin"/>
    </border>
    <border>
      <left style="medium"/>
      <right style="thin"/>
      <top style="thin"/>
      <bottom>
        <color indexed="63"/>
      </bottom>
    </border>
    <border>
      <left style="thin"/>
      <right>
        <color indexed="63"/>
      </right>
      <top style="thin"/>
      <bottom>
        <color indexed="63"/>
      </bottom>
    </border>
    <border>
      <left style="thick"/>
      <right style="thin"/>
      <top style="thick"/>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color indexed="63"/>
      </top>
      <bottom style="thick"/>
    </border>
    <border>
      <left style="thin"/>
      <right style="thin"/>
      <top style="thin"/>
      <bottom style="thick"/>
    </border>
    <border>
      <left style="thin"/>
      <right style="thin"/>
      <top>
        <color indexed="63"/>
      </top>
      <bottom style="thick"/>
    </border>
    <border>
      <left style="thin"/>
      <right style="thick"/>
      <top>
        <color indexed="63"/>
      </top>
      <bottom style="thick"/>
    </border>
    <border>
      <left style="medium"/>
      <right style="medium"/>
      <top style="medium"/>
      <bottom style="medium"/>
    </border>
    <border>
      <left style="medium"/>
      <right style="medium"/>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thin"/>
      <top style="medium"/>
      <bottom>
        <color indexed="63"/>
      </bottom>
    </border>
    <border>
      <left>
        <color indexed="63"/>
      </left>
      <right>
        <color indexed="63"/>
      </right>
      <top style="medium"/>
      <bottom style="medium"/>
    </border>
    <border>
      <left style="medium"/>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thick"/>
    </border>
    <border>
      <left>
        <color indexed="63"/>
      </left>
      <right>
        <color indexed="63"/>
      </right>
      <top>
        <color indexed="63"/>
      </top>
      <bottom style="thick"/>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style="medium"/>
    </border>
  </borders>
  <cellStyleXfs count="1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top"/>
      <protection/>
    </xf>
    <xf numFmtId="0" fontId="4" fillId="0" borderId="0">
      <alignment/>
      <protection/>
    </xf>
    <xf numFmtId="0" fontId="4" fillId="0" borderId="0">
      <alignment/>
      <protection/>
    </xf>
    <xf numFmtId="0" fontId="4" fillId="0" borderId="0">
      <alignment/>
      <protection/>
    </xf>
    <xf numFmtId="175" fontId="6" fillId="0" borderId="0" applyFont="0" applyFill="0" applyBorder="0" applyAlignment="0" applyProtection="0"/>
    <xf numFmtId="176" fontId="6"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177" fontId="6" fillId="0" borderId="0" applyFont="0" applyFill="0" applyBorder="0" applyAlignment="0" applyProtection="0"/>
    <xf numFmtId="178" fontId="6" fillId="0" borderId="0" applyFon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179" fontId="6" fillId="0" borderId="0" applyFont="0" applyFill="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3" fontId="0" fillId="8" borderId="1" applyNumberFormat="0">
      <alignment/>
      <protection/>
    </xf>
    <xf numFmtId="0" fontId="10" fillId="20" borderId="2" applyNumberFormat="0" applyAlignment="0" applyProtection="0"/>
    <xf numFmtId="0" fontId="11" fillId="0" borderId="3" applyNumberFormat="0" applyFont="0" applyFill="0" applyAlignment="0" applyProtection="0"/>
    <xf numFmtId="0" fontId="12" fillId="21" borderId="4" applyNumberFormat="0" applyAlignment="0" applyProtection="0"/>
    <xf numFmtId="169" fontId="0" fillId="0" borderId="0" applyFont="0" applyFill="0" applyBorder="0" applyAlignment="0" applyProtection="0"/>
    <xf numFmtId="0" fontId="13" fillId="0" borderId="0">
      <alignment/>
      <protection/>
    </xf>
    <xf numFmtId="167"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4" fontId="14" fillId="0" borderId="0">
      <alignment horizontal="right" vertical="top"/>
      <protection/>
    </xf>
    <xf numFmtId="0" fontId="13" fillId="0" borderId="0">
      <alignment/>
      <protection/>
    </xf>
    <xf numFmtId="0" fontId="13" fillId="0" borderId="0">
      <alignment/>
      <protection/>
    </xf>
    <xf numFmtId="168" fontId="0" fillId="0" borderId="0" applyFont="0" applyFill="0" applyBorder="0" applyAlignment="0" applyProtection="0"/>
    <xf numFmtId="166" fontId="0" fillId="0" borderId="0" applyFont="0" applyFill="0" applyBorder="0" applyAlignment="0" applyProtection="0"/>
    <xf numFmtId="0" fontId="11" fillId="0" borderId="0" applyFont="0" applyFill="0" applyBorder="0" applyAlignment="0" applyProtection="0"/>
    <xf numFmtId="0" fontId="0" fillId="20" borderId="0" applyNumberFormat="0" applyBorder="0" applyProtection="0">
      <alignment/>
    </xf>
    <xf numFmtId="180" fontId="0" fillId="0" borderId="0" applyFont="0" applyFill="0" applyBorder="0" applyAlignment="0" applyProtection="0"/>
    <xf numFmtId="172" fontId="0" fillId="5" borderId="5" applyNumberFormat="0" applyFont="0" applyBorder="0" applyAlignment="0" applyProtection="0"/>
    <xf numFmtId="172" fontId="0" fillId="5" borderId="5" applyNumberFormat="0" applyFont="0" applyBorder="0" applyAlignment="0" applyProtection="0"/>
    <xf numFmtId="0" fontId="15" fillId="0" borderId="0" applyNumberForma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3" fillId="0" borderId="0" applyNumberFormat="0" applyFill="0" applyBorder="0" applyAlignment="0" applyProtection="0"/>
    <xf numFmtId="0" fontId="16" fillId="4"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3" borderId="1" applyNumberFormat="0" applyBorder="0" applyProtection="0">
      <alignment/>
    </xf>
    <xf numFmtId="170" fontId="6" fillId="0" borderId="0" applyFont="0" applyFill="0" applyBorder="0" applyAlignment="0" applyProtection="0"/>
    <xf numFmtId="3" fontId="6" fillId="0" borderId="0" applyFont="0" applyFill="0" applyBorder="0" applyAlignment="0" applyProtection="0"/>
    <xf numFmtId="0" fontId="20" fillId="7" borderId="2" applyNumberFormat="0" applyAlignment="0" applyProtection="0"/>
    <xf numFmtId="10" fontId="1" fillId="22" borderId="9" applyNumberFormat="0" applyBorder="0" applyAlignment="0" applyProtection="0"/>
    <xf numFmtId="10" fontId="1" fillId="22" borderId="9" applyNumberFormat="0" applyBorder="0" applyAlignment="0" applyProtection="0"/>
    <xf numFmtId="3" fontId="0" fillId="7" borderId="0" applyNumberFormat="0" applyBorder="0">
      <alignment/>
      <protection/>
    </xf>
    <xf numFmtId="170" fontId="21" fillId="0" borderId="0">
      <alignment/>
      <protection/>
    </xf>
    <xf numFmtId="0" fontId="22" fillId="0" borderId="10" applyNumberFormat="0" applyFill="0" applyAlignment="0" applyProtection="0"/>
    <xf numFmtId="188" fontId="11"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5" fontId="11"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191" fontId="23" fillId="0" borderId="0" applyFont="0" applyFill="0" applyBorder="0" applyAlignment="0" applyProtection="0"/>
    <xf numFmtId="192" fontId="23" fillId="0" borderId="0" applyFont="0" applyFill="0" applyBorder="0" applyAlignment="0" applyProtection="0"/>
    <xf numFmtId="42" fontId="23" fillId="0" borderId="0" applyFont="0" applyFill="0" applyBorder="0" applyAlignment="0" applyProtection="0"/>
    <xf numFmtId="44" fontId="23" fillId="0" borderId="0" applyFont="0" applyFill="0" applyBorder="0" applyAlignment="0" applyProtection="0"/>
    <xf numFmtId="0" fontId="24" fillId="23" borderId="0" applyNumberFormat="0" applyBorder="0" applyAlignment="0" applyProtection="0"/>
    <xf numFmtId="0" fontId="25" fillId="0" borderId="0">
      <alignment/>
      <protection/>
    </xf>
    <xf numFmtId="0" fontId="2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181" fontId="23" fillId="0" borderId="0" applyFill="0" applyBorder="0" applyAlignment="0" applyProtection="0"/>
    <xf numFmtId="181" fontId="23" fillId="0" borderId="0" applyFill="0" applyBorder="0" applyAlignment="0" applyProtection="0"/>
    <xf numFmtId="0" fontId="0" fillId="24" borderId="1" applyNumberFormat="0" applyFont="0" applyAlignment="0" applyProtection="0"/>
    <xf numFmtId="0" fontId="0" fillId="24" borderId="1" applyNumberFormat="0" applyFont="0" applyAlignment="0" applyProtection="0"/>
    <xf numFmtId="0" fontId="0" fillId="24" borderId="1" applyNumberFormat="0" applyFont="0" applyAlignment="0" applyProtection="0"/>
    <xf numFmtId="0" fontId="0" fillId="24" borderId="1" applyNumberFormat="0" applyFont="0" applyAlignment="0" applyProtection="0"/>
    <xf numFmtId="0" fontId="27" fillId="20" borderId="11" applyNumberFormat="0" applyAlignment="0" applyProtection="0"/>
    <xf numFmtId="40" fontId="5" fillId="22" borderId="0">
      <alignment horizontal="right"/>
      <protection/>
    </xf>
    <xf numFmtId="40" fontId="5"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2" fontId="11" fillId="0" borderId="0" applyFont="0" applyFill="0" applyBorder="0" applyAlignment="0" applyProtection="0"/>
    <xf numFmtId="189" fontId="23" fillId="0" borderId="0" applyFill="0" applyBorder="0" applyAlignment="0">
      <protection/>
    </xf>
    <xf numFmtId="189" fontId="23" fillId="0" borderId="0" applyFill="0" applyBorder="0" applyAlignment="0">
      <protection/>
    </xf>
    <xf numFmtId="3" fontId="0" fillId="25" borderId="1" applyNumberFormat="0">
      <alignment/>
      <protection/>
    </xf>
    <xf numFmtId="0" fontId="6" fillId="0" borderId="0">
      <alignment/>
      <protection/>
    </xf>
    <xf numFmtId="0" fontId="28" fillId="0" borderId="0">
      <alignment/>
      <protection/>
    </xf>
    <xf numFmtId="0" fontId="5" fillId="0" borderId="0">
      <alignment vertical="top"/>
      <protection/>
    </xf>
    <xf numFmtId="0" fontId="0" fillId="0" borderId="0" applyNumberFormat="0">
      <alignment/>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0" fontId="32"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23" fillId="0" borderId="0">
      <alignment/>
      <protection/>
    </xf>
    <xf numFmtId="0" fontId="23" fillId="0" borderId="0">
      <alignment/>
      <protection/>
    </xf>
    <xf numFmtId="0" fontId="34" fillId="0" borderId="0">
      <alignment horizontal="left" wrapText="1"/>
      <protection/>
    </xf>
    <xf numFmtId="0" fontId="35" fillId="0" borderId="13" applyNumberFormat="0" applyFont="0" applyFill="0" applyBorder="0" applyAlignment="0" applyProtection="0"/>
    <xf numFmtId="185" fontId="6" fillId="0" borderId="0" applyNumberFormat="0" applyFont="0" applyFill="0" applyBorder="0" applyAlignment="0" applyProtection="0"/>
    <xf numFmtId="0" fontId="35" fillId="0" borderId="0" applyNumberFormat="0" applyFont="0" applyFill="0" applyBorder="0" applyAlignment="0" applyProtection="0"/>
    <xf numFmtId="186" fontId="35" fillId="0" borderId="0" applyNumberFormat="0" applyFont="0" applyFill="0" applyBorder="0" applyAlignment="0" applyProtection="0"/>
    <xf numFmtId="0" fontId="23" fillId="0" borderId="13" applyNumberFormat="0" applyFont="0" applyFill="0" applyAlignment="0" applyProtection="0"/>
    <xf numFmtId="0" fontId="23" fillId="0" borderId="13" applyNumberFormat="0" applyFon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35"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187" fontId="23" fillId="0" borderId="0">
      <alignment horizontal="right"/>
      <protection/>
    </xf>
    <xf numFmtId="187" fontId="23" fillId="0" borderId="0">
      <alignment horizontal="right"/>
      <protection/>
    </xf>
    <xf numFmtId="0" fontId="36" fillId="0" borderId="0" applyNumberFormat="0" applyFill="0" applyBorder="0" applyAlignment="0" applyProtection="0"/>
    <xf numFmtId="0" fontId="37" fillId="0" borderId="0" applyNumberFormat="0" applyFill="0" applyBorder="0" applyAlignment="0" applyProtection="0"/>
    <xf numFmtId="173" fontId="4" fillId="0" borderId="0">
      <alignment horizontal="right"/>
      <protection/>
    </xf>
    <xf numFmtId="173" fontId="4" fillId="0" borderId="0">
      <alignment horizontal="right"/>
      <protection/>
    </xf>
    <xf numFmtId="0" fontId="38" fillId="0" borderId="0" applyProtection="0">
      <alignment/>
    </xf>
    <xf numFmtId="190" fontId="38" fillId="0" borderId="0" applyProtection="0">
      <alignment/>
    </xf>
    <xf numFmtId="0" fontId="39" fillId="0" borderId="0" applyProtection="0">
      <alignment/>
    </xf>
    <xf numFmtId="0" fontId="40" fillId="0" borderId="0" applyProtection="0">
      <alignment/>
    </xf>
    <xf numFmtId="0" fontId="38" fillId="0" borderId="14" applyProtection="0">
      <alignment/>
    </xf>
    <xf numFmtId="0" fontId="38" fillId="0" borderId="0">
      <alignment/>
      <protection/>
    </xf>
    <xf numFmtId="10" fontId="38" fillId="0" borderId="0" applyProtection="0">
      <alignment/>
    </xf>
    <xf numFmtId="0" fontId="38" fillId="0" borderId="0">
      <alignment/>
      <protection/>
    </xf>
    <xf numFmtId="2" fontId="38" fillId="0" borderId="0" applyProtection="0">
      <alignment/>
    </xf>
    <xf numFmtId="4" fontId="38" fillId="0" borderId="0" applyProtection="0">
      <alignment/>
    </xf>
  </cellStyleXfs>
  <cellXfs count="387">
    <xf numFmtId="0" fontId="0" fillId="0" borderId="0" xfId="0" applyAlignment="1">
      <alignment/>
    </xf>
    <xf numFmtId="0" fontId="23" fillId="0" borderId="0" xfId="0" applyFont="1" applyAlignment="1">
      <alignment/>
    </xf>
    <xf numFmtId="0" fontId="23" fillId="0" borderId="0" xfId="0" applyFont="1" applyAlignment="1">
      <alignment vertical="center"/>
    </xf>
    <xf numFmtId="0" fontId="23" fillId="0" borderId="0" xfId="0" applyFont="1" applyFill="1" applyAlignment="1">
      <alignment/>
    </xf>
    <xf numFmtId="3" fontId="23" fillId="0" borderId="0" xfId="0" applyNumberFormat="1" applyFont="1" applyFill="1" applyAlignment="1">
      <alignment/>
    </xf>
    <xf numFmtId="3" fontId="23" fillId="0" borderId="0" xfId="0" applyNumberFormat="1" applyFont="1" applyAlignment="1">
      <alignment/>
    </xf>
    <xf numFmtId="3" fontId="23" fillId="26" borderId="0" xfId="0" applyNumberFormat="1" applyFont="1" applyFill="1" applyAlignment="1">
      <alignment vertical="center"/>
    </xf>
    <xf numFmtId="0" fontId="23" fillId="26" borderId="0" xfId="0" applyFont="1" applyFill="1" applyAlignment="1">
      <alignment/>
    </xf>
    <xf numFmtId="193" fontId="23" fillId="0" borderId="0" xfId="53" applyNumberFormat="1" applyFont="1" applyAlignment="1">
      <alignment/>
    </xf>
    <xf numFmtId="193" fontId="23" fillId="0" borderId="0" xfId="53" applyNumberFormat="1" applyFont="1" applyFill="1" applyAlignment="1">
      <alignment/>
    </xf>
    <xf numFmtId="0" fontId="23" fillId="0" borderId="0" xfId="119" applyFont="1" applyFill="1" applyAlignment="1">
      <alignment vertical="center" wrapText="1"/>
      <protection/>
    </xf>
    <xf numFmtId="0" fontId="71" fillId="0" borderId="0" xfId="119" applyFont="1" applyFill="1" applyAlignment="1">
      <alignment vertical="center"/>
      <protection/>
    </xf>
    <xf numFmtId="0" fontId="23" fillId="0" borderId="0" xfId="119" applyFont="1" applyFill="1" applyBorder="1" applyAlignment="1">
      <alignment vertical="center" wrapText="1"/>
      <protection/>
    </xf>
    <xf numFmtId="0" fontId="71" fillId="0" borderId="0" xfId="119" applyFont="1" applyFill="1" applyBorder="1" applyAlignment="1">
      <alignment vertical="center"/>
      <protection/>
    </xf>
    <xf numFmtId="0" fontId="32" fillId="0" borderId="0" xfId="119" applyFont="1" applyFill="1" applyAlignment="1">
      <alignment vertical="center" wrapText="1"/>
      <protection/>
    </xf>
    <xf numFmtId="0" fontId="32" fillId="0" borderId="0" xfId="119" applyFont="1" applyFill="1" applyBorder="1" applyAlignment="1">
      <alignment vertical="center" wrapText="1"/>
      <protection/>
    </xf>
    <xf numFmtId="0" fontId="23" fillId="27" borderId="15" xfId="119" applyFont="1" applyFill="1" applyBorder="1" applyAlignment="1">
      <alignment vertical="center" wrapText="1"/>
      <protection/>
    </xf>
    <xf numFmtId="0" fontId="23" fillId="27" borderId="16" xfId="119" applyFont="1" applyFill="1" applyBorder="1" applyAlignment="1">
      <alignment vertical="center" wrapText="1"/>
      <protection/>
    </xf>
    <xf numFmtId="0" fontId="23" fillId="27" borderId="17" xfId="119" applyFont="1" applyFill="1" applyBorder="1" applyAlignment="1">
      <alignment vertical="center" wrapText="1"/>
      <protection/>
    </xf>
    <xf numFmtId="0" fontId="23" fillId="27" borderId="18" xfId="119" applyFont="1" applyFill="1" applyBorder="1" applyAlignment="1">
      <alignment vertical="center" wrapText="1"/>
      <protection/>
    </xf>
    <xf numFmtId="0" fontId="23" fillId="27" borderId="9" xfId="119" applyFont="1" applyFill="1" applyBorder="1" applyAlignment="1">
      <alignment vertical="center" wrapText="1"/>
      <protection/>
    </xf>
    <xf numFmtId="0" fontId="23" fillId="27" borderId="19" xfId="119" applyFont="1" applyFill="1" applyBorder="1" applyAlignment="1">
      <alignment vertical="center" wrapText="1"/>
      <protection/>
    </xf>
    <xf numFmtId="0" fontId="23" fillId="27" borderId="20" xfId="119" applyFont="1" applyFill="1" applyBorder="1" applyAlignment="1">
      <alignment vertical="center" wrapText="1"/>
      <protection/>
    </xf>
    <xf numFmtId="0" fontId="23" fillId="27" borderId="21" xfId="119" applyFont="1" applyFill="1" applyBorder="1" applyAlignment="1">
      <alignment vertical="center" wrapText="1"/>
      <protection/>
    </xf>
    <xf numFmtId="0" fontId="23" fillId="27" borderId="22" xfId="119" applyFont="1" applyFill="1" applyBorder="1" applyAlignment="1">
      <alignment vertical="center" wrapText="1"/>
      <protection/>
    </xf>
    <xf numFmtId="0" fontId="72" fillId="0" borderId="0" xfId="119" applyFont="1" applyFill="1" applyAlignment="1">
      <alignment vertical="center"/>
      <protection/>
    </xf>
    <xf numFmtId="0" fontId="32" fillId="0" borderId="23" xfId="119" applyFont="1" applyFill="1" applyBorder="1" applyAlignment="1">
      <alignment horizontal="center" vertical="center" wrapText="1"/>
      <protection/>
    </xf>
    <xf numFmtId="0" fontId="23" fillId="0" borderId="0" xfId="119" applyFont="1" applyFill="1" applyBorder="1" applyAlignment="1">
      <alignment horizontal="center" vertical="center" wrapText="1"/>
      <protection/>
    </xf>
    <xf numFmtId="0" fontId="23" fillId="0" borderId="9" xfId="0" applyFont="1" applyFill="1" applyBorder="1" applyAlignment="1">
      <alignment horizontal="center"/>
    </xf>
    <xf numFmtId="0" fontId="73" fillId="0" borderId="0" xfId="0" applyFont="1" applyAlignment="1">
      <alignment horizontal="left"/>
    </xf>
    <xf numFmtId="0" fontId="74" fillId="0" borderId="0" xfId="0" applyFont="1" applyAlignment="1">
      <alignment horizontal="center"/>
    </xf>
    <xf numFmtId="0" fontId="74" fillId="0" borderId="0" xfId="0" applyFont="1" applyAlignment="1">
      <alignment/>
    </xf>
    <xf numFmtId="0" fontId="43" fillId="0" borderId="0" xfId="0" applyFont="1" applyAlignment="1">
      <alignment horizontal="center"/>
    </xf>
    <xf numFmtId="0" fontId="43" fillId="0" borderId="0" xfId="0" applyFont="1" applyAlignment="1">
      <alignment/>
    </xf>
    <xf numFmtId="0" fontId="23" fillId="0" borderId="24" xfId="0" applyFont="1" applyFill="1" applyBorder="1" applyAlignment="1">
      <alignment horizontal="center"/>
    </xf>
    <xf numFmtId="0" fontId="23" fillId="0" borderId="21" xfId="0" applyFont="1" applyFill="1" applyBorder="1" applyAlignment="1">
      <alignment horizontal="center"/>
    </xf>
    <xf numFmtId="0" fontId="43" fillId="0" borderId="0" xfId="0" applyFont="1" applyAlignment="1">
      <alignment vertical="center"/>
    </xf>
    <xf numFmtId="0" fontId="42" fillId="0" borderId="25" xfId="0" applyFont="1" applyFill="1" applyBorder="1" applyAlignment="1">
      <alignment horizontal="center" vertical="center"/>
    </xf>
    <xf numFmtId="0" fontId="42" fillId="0" borderId="0" xfId="0" applyFont="1" applyAlignment="1">
      <alignment horizontal="center" vertical="center"/>
    </xf>
    <xf numFmtId="0" fontId="42" fillId="0" borderId="25" xfId="0" applyFont="1" applyFill="1" applyBorder="1" applyAlignment="1">
      <alignment horizontal="center" vertical="center" wrapText="1"/>
    </xf>
    <xf numFmtId="0" fontId="43" fillId="0" borderId="18" xfId="0" applyFont="1" applyBorder="1" applyAlignment="1">
      <alignment horizontal="center"/>
    </xf>
    <xf numFmtId="0" fontId="43" fillId="0" borderId="26" xfId="0" applyFont="1" applyBorder="1" applyAlignment="1">
      <alignment horizontal="left"/>
    </xf>
    <xf numFmtId="3" fontId="43" fillId="27" borderId="9" xfId="0" applyNumberFormat="1" applyFont="1" applyFill="1" applyBorder="1" applyAlignment="1">
      <alignment horizontal="center"/>
    </xf>
    <xf numFmtId="170" fontId="43" fillId="0" borderId="0" xfId="0" applyNumberFormat="1" applyFont="1" applyAlignment="1">
      <alignment/>
    </xf>
    <xf numFmtId="193" fontId="43" fillId="0" borderId="0" xfId="53" applyNumberFormat="1" applyFont="1" applyAlignment="1">
      <alignment/>
    </xf>
    <xf numFmtId="0" fontId="46" fillId="28" borderId="18" xfId="0" applyFont="1" applyFill="1" applyBorder="1" applyAlignment="1">
      <alignment horizontal="center"/>
    </xf>
    <xf numFmtId="0" fontId="46" fillId="28" borderId="26" xfId="0" applyFont="1" applyFill="1" applyBorder="1" applyAlignment="1">
      <alignment horizontal="center"/>
    </xf>
    <xf numFmtId="3" fontId="46" fillId="28" borderId="9" xfId="0" applyNumberFormat="1" applyFont="1" applyFill="1" applyBorder="1" applyAlignment="1">
      <alignment horizontal="center"/>
    </xf>
    <xf numFmtId="171" fontId="43" fillId="0" borderId="0" xfId="0" applyNumberFormat="1" applyFont="1" applyAlignment="1">
      <alignment/>
    </xf>
    <xf numFmtId="0" fontId="42" fillId="29" borderId="26" xfId="0" applyFont="1" applyFill="1" applyBorder="1" applyAlignment="1">
      <alignment horizontal="center"/>
    </xf>
    <xf numFmtId="0" fontId="43" fillId="0" borderId="9" xfId="0" applyFont="1" applyBorder="1" applyAlignment="1">
      <alignment horizontal="center"/>
    </xf>
    <xf numFmtId="193" fontId="43" fillId="0" borderId="0" xfId="53" applyNumberFormat="1" applyFont="1" applyAlignment="1">
      <alignment horizontal="center"/>
    </xf>
    <xf numFmtId="193" fontId="43" fillId="0" borderId="0" xfId="0" applyNumberFormat="1" applyFont="1" applyAlignment="1">
      <alignment/>
    </xf>
    <xf numFmtId="3" fontId="75" fillId="27" borderId="9" xfId="0" applyNumberFormat="1" applyFont="1" applyFill="1" applyBorder="1" applyAlignment="1">
      <alignment horizontal="center"/>
    </xf>
    <xf numFmtId="3" fontId="76" fillId="27" borderId="9" xfId="0" applyNumberFormat="1" applyFont="1" applyFill="1" applyBorder="1" applyAlignment="1">
      <alignment horizontal="center"/>
    </xf>
    <xf numFmtId="3" fontId="42" fillId="29" borderId="9" xfId="0" applyNumberFormat="1" applyFont="1" applyFill="1" applyBorder="1" applyAlignment="1">
      <alignment horizontal="center"/>
    </xf>
    <xf numFmtId="3" fontId="43" fillId="28" borderId="19" xfId="0" applyNumberFormat="1" applyFont="1" applyFill="1" applyBorder="1" applyAlignment="1">
      <alignment horizontal="center"/>
    </xf>
    <xf numFmtId="3" fontId="46" fillId="27" borderId="9" xfId="0" applyNumberFormat="1" applyFont="1" applyFill="1" applyBorder="1" applyAlignment="1">
      <alignment horizontal="center"/>
    </xf>
    <xf numFmtId="49" fontId="42" fillId="27" borderId="9" xfId="0" applyNumberFormat="1" applyFont="1" applyFill="1" applyBorder="1" applyAlignment="1">
      <alignment horizontal="center" vertical="center" wrapText="1"/>
    </xf>
    <xf numFmtId="0" fontId="77" fillId="26" borderId="18" xfId="0" applyFont="1" applyFill="1" applyBorder="1" applyAlignment="1">
      <alignment horizontal="center" vertical="center"/>
    </xf>
    <xf numFmtId="0" fontId="77" fillId="0" borderId="18" xfId="0" applyFont="1" applyFill="1" applyBorder="1" applyAlignment="1">
      <alignment horizontal="center" vertical="center"/>
    </xf>
    <xf numFmtId="0" fontId="78" fillId="0" borderId="0" xfId="119" applyFont="1" applyFill="1" applyAlignment="1">
      <alignment vertical="center"/>
      <protection/>
    </xf>
    <xf numFmtId="0" fontId="79" fillId="0" borderId="0" xfId="119" applyFont="1" applyFill="1" applyAlignment="1">
      <alignment vertical="center"/>
      <protection/>
    </xf>
    <xf numFmtId="0" fontId="79" fillId="0" borderId="0" xfId="119" applyFont="1" applyFill="1" applyAlignment="1">
      <alignment horizontal="left" vertical="center"/>
      <protection/>
    </xf>
    <xf numFmtId="0" fontId="79" fillId="0" borderId="0" xfId="119" applyFont="1" applyFill="1" applyBorder="1" applyAlignment="1">
      <alignment vertical="center"/>
      <protection/>
    </xf>
    <xf numFmtId="0" fontId="80" fillId="0" borderId="0" xfId="119" applyFont="1" applyFill="1" applyAlignment="1">
      <alignment vertical="center"/>
      <protection/>
    </xf>
    <xf numFmtId="0" fontId="81" fillId="0" borderId="0" xfId="119" applyFont="1" applyFill="1" applyAlignment="1">
      <alignment vertical="center"/>
      <protection/>
    </xf>
    <xf numFmtId="0" fontId="81" fillId="0" borderId="0" xfId="119" applyFont="1" applyFill="1" applyBorder="1" applyAlignment="1">
      <alignment vertical="center"/>
      <protection/>
    </xf>
    <xf numFmtId="49" fontId="82" fillId="0" borderId="27" xfId="0" applyNumberFormat="1" applyFont="1" applyFill="1" applyBorder="1" applyAlignment="1">
      <alignment horizontal="center" vertical="center"/>
    </xf>
    <xf numFmtId="49" fontId="82" fillId="0" borderId="25" xfId="0" applyNumberFormat="1" applyFont="1" applyFill="1" applyBorder="1" applyAlignment="1">
      <alignment horizontal="center" vertical="center"/>
    </xf>
    <xf numFmtId="0" fontId="42" fillId="0" borderId="0" xfId="0" applyFont="1" applyAlignment="1">
      <alignment horizontal="left"/>
    </xf>
    <xf numFmtId="0" fontId="72" fillId="0" borderId="0" xfId="0" applyFont="1" applyAlignment="1">
      <alignment horizontal="center"/>
    </xf>
    <xf numFmtId="0" fontId="73" fillId="0" borderId="0" xfId="0" applyFont="1" applyAlignment="1">
      <alignment horizontal="left"/>
    </xf>
    <xf numFmtId="0" fontId="74" fillId="0" borderId="0" xfId="0" applyFont="1" applyAlignment="1">
      <alignment horizontal="center"/>
    </xf>
    <xf numFmtId="0" fontId="74" fillId="0" borderId="0" xfId="0" applyFont="1" applyAlignment="1">
      <alignment/>
    </xf>
    <xf numFmtId="0" fontId="42" fillId="27" borderId="9" xfId="0" applyFont="1" applyFill="1" applyBorder="1" applyAlignment="1">
      <alignment vertical="center" wrapText="1"/>
    </xf>
    <xf numFmtId="3" fontId="42" fillId="27" borderId="9" xfId="0" applyNumberFormat="1" applyFont="1" applyFill="1" applyBorder="1" applyAlignment="1">
      <alignment horizontal="center" vertical="center" wrapText="1"/>
    </xf>
    <xf numFmtId="0" fontId="83" fillId="0" borderId="0" xfId="0" applyFont="1" applyAlignment="1">
      <alignment horizontal="left"/>
    </xf>
    <xf numFmtId="0" fontId="72" fillId="0" borderId="0" xfId="0" applyFont="1" applyAlignment="1">
      <alignment horizontal="left"/>
    </xf>
    <xf numFmtId="0" fontId="83" fillId="0" borderId="0" xfId="0" applyFont="1" applyAlignment="1">
      <alignment/>
    </xf>
    <xf numFmtId="0" fontId="72" fillId="0" borderId="0" xfId="0" applyFont="1" applyAlignment="1">
      <alignment/>
    </xf>
    <xf numFmtId="0" fontId="71" fillId="0" borderId="0" xfId="0" applyFont="1" applyAlignment="1">
      <alignment/>
    </xf>
    <xf numFmtId="0" fontId="42" fillId="0" borderId="28" xfId="0" applyFont="1" applyFill="1" applyBorder="1" applyAlignment="1">
      <alignment horizontal="center" vertical="center" wrapText="1"/>
    </xf>
    <xf numFmtId="0" fontId="84" fillId="27" borderId="29" xfId="0" applyFont="1" applyFill="1" applyBorder="1" applyAlignment="1">
      <alignment horizontal="left" vertical="center" wrapText="1"/>
    </xf>
    <xf numFmtId="3" fontId="43" fillId="0" borderId="0" xfId="0" applyNumberFormat="1" applyFont="1" applyAlignment="1">
      <alignment/>
    </xf>
    <xf numFmtId="3" fontId="42" fillId="28" borderId="19" xfId="0" applyNumberFormat="1" applyFont="1" applyFill="1" applyBorder="1" applyAlignment="1">
      <alignment horizontal="center"/>
    </xf>
    <xf numFmtId="3" fontId="42" fillId="27" borderId="30" xfId="0" applyNumberFormat="1" applyFont="1" applyFill="1" applyBorder="1" applyAlignment="1">
      <alignment horizontal="center"/>
    </xf>
    <xf numFmtId="3" fontId="42" fillId="28" borderId="31" xfId="0" applyNumberFormat="1" applyFont="1" applyFill="1" applyBorder="1" applyAlignment="1">
      <alignment horizontal="center"/>
    </xf>
    <xf numFmtId="3" fontId="85" fillId="30" borderId="32" xfId="0" applyNumberFormat="1" applyFont="1" applyFill="1" applyBorder="1" applyAlignment="1">
      <alignment horizontal="center"/>
    </xf>
    <xf numFmtId="3" fontId="85" fillId="30" borderId="33" xfId="0" applyNumberFormat="1" applyFont="1" applyFill="1" applyBorder="1" applyAlignment="1">
      <alignment horizontal="center"/>
    </xf>
    <xf numFmtId="0" fontId="33" fillId="28" borderId="26" xfId="0" applyFont="1" applyFill="1" applyBorder="1" applyAlignment="1">
      <alignment horizontal="center" wrapText="1"/>
    </xf>
    <xf numFmtId="0" fontId="42" fillId="27" borderId="24" xfId="0" applyFont="1" applyFill="1" applyBorder="1" applyAlignment="1">
      <alignment horizontal="center" vertical="center"/>
    </xf>
    <xf numFmtId="0" fontId="43" fillId="0" borderId="34" xfId="0" applyFont="1" applyFill="1" applyBorder="1" applyAlignment="1">
      <alignment vertical="center"/>
    </xf>
    <xf numFmtId="0" fontId="43" fillId="0" borderId="35" xfId="0" applyFont="1" applyFill="1" applyBorder="1" applyAlignment="1">
      <alignment vertical="center"/>
    </xf>
    <xf numFmtId="49" fontId="42" fillId="27" borderId="36" xfId="0" applyNumberFormat="1" applyFont="1" applyFill="1" applyBorder="1" applyAlignment="1">
      <alignment horizontal="center" vertical="center"/>
    </xf>
    <xf numFmtId="0" fontId="42" fillId="0" borderId="20" xfId="0" applyFont="1" applyFill="1" applyBorder="1" applyAlignment="1">
      <alignment horizontal="center" vertical="center"/>
    </xf>
    <xf numFmtId="0" fontId="42" fillId="27" borderId="21" xfId="0" applyFont="1" applyFill="1" applyBorder="1" applyAlignment="1">
      <alignment horizontal="center" vertical="center"/>
    </xf>
    <xf numFmtId="0" fontId="43" fillId="0" borderId="37" xfId="0" applyFont="1" applyFill="1" applyBorder="1" applyAlignment="1">
      <alignment vertical="center"/>
    </xf>
    <xf numFmtId="0" fontId="43" fillId="0" borderId="38" xfId="0" applyFont="1" applyFill="1" applyBorder="1" applyAlignment="1">
      <alignment vertical="center"/>
    </xf>
    <xf numFmtId="49" fontId="42" fillId="27" borderId="22" xfId="0" applyNumberFormat="1" applyFont="1" applyFill="1" applyBorder="1" applyAlignment="1">
      <alignment horizontal="center" vertical="center"/>
    </xf>
    <xf numFmtId="3" fontId="23" fillId="26" borderId="0" xfId="0" applyNumberFormat="1" applyFont="1" applyFill="1" applyAlignment="1">
      <alignment/>
    </xf>
    <xf numFmtId="0" fontId="32" fillId="0" borderId="9" xfId="0" applyFont="1" applyFill="1" applyBorder="1" applyAlignment="1">
      <alignment horizontal="center" vertical="center" wrapText="1"/>
    </xf>
    <xf numFmtId="0" fontId="23" fillId="27" borderId="9" xfId="0" applyFont="1" applyFill="1" applyBorder="1" applyAlignment="1">
      <alignment horizontal="center"/>
    </xf>
    <xf numFmtId="0" fontId="32" fillId="0" borderId="9" xfId="0" applyFont="1" applyBorder="1" applyAlignment="1">
      <alignment horizontal="center" vertical="center" wrapText="1"/>
    </xf>
    <xf numFmtId="0" fontId="23" fillId="27" borderId="9" xfId="0" applyFont="1" applyFill="1" applyBorder="1" applyAlignment="1">
      <alignment horizontal="center"/>
    </xf>
    <xf numFmtId="0" fontId="32" fillId="0" borderId="0" xfId="0" applyFont="1" applyAlignment="1">
      <alignment horizontal="left"/>
    </xf>
    <xf numFmtId="0" fontId="23" fillId="0" borderId="0" xfId="0" applyFont="1" applyAlignment="1">
      <alignment horizontal="center"/>
    </xf>
    <xf numFmtId="0" fontId="86" fillId="0" borderId="0" xfId="0" applyFont="1" applyAlignment="1">
      <alignment horizontal="left"/>
    </xf>
    <xf numFmtId="0" fontId="87" fillId="0" borderId="0" xfId="0" applyFont="1" applyAlignment="1">
      <alignment horizontal="left"/>
    </xf>
    <xf numFmtId="0" fontId="86" fillId="0" borderId="0" xfId="0" applyFont="1" applyAlignment="1">
      <alignment/>
    </xf>
    <xf numFmtId="0" fontId="86" fillId="0" borderId="0" xfId="0" applyFont="1" applyAlignment="1">
      <alignment/>
    </xf>
    <xf numFmtId="0" fontId="87" fillId="0" borderId="0" xfId="0" applyFont="1" applyAlignment="1">
      <alignment horizontal="center"/>
    </xf>
    <xf numFmtId="0" fontId="87" fillId="0" borderId="0" xfId="0" applyFont="1" applyAlignment="1">
      <alignment/>
    </xf>
    <xf numFmtId="0" fontId="0" fillId="0" borderId="0" xfId="0" applyFont="1" applyAlignment="1">
      <alignment/>
    </xf>
    <xf numFmtId="0" fontId="72" fillId="0" borderId="0" xfId="0" applyFont="1" applyBorder="1" applyAlignment="1">
      <alignment horizontal="left"/>
    </xf>
    <xf numFmtId="0" fontId="72" fillId="0" borderId="39" xfId="0" applyFont="1" applyBorder="1" applyAlignment="1">
      <alignment horizontal="center" vertical="center" wrapText="1"/>
    </xf>
    <xf numFmtId="49" fontId="32" fillId="27" borderId="40" xfId="0" applyNumberFormat="1" applyFont="1" applyFill="1" applyBorder="1" applyAlignment="1">
      <alignment horizontal="left" vertical="center" wrapText="1"/>
    </xf>
    <xf numFmtId="0" fontId="72" fillId="0" borderId="32" xfId="0" applyFont="1" applyBorder="1" applyAlignment="1">
      <alignment horizontal="center" vertical="center" wrapText="1"/>
    </xf>
    <xf numFmtId="0" fontId="23" fillId="0" borderId="0" xfId="0" applyFont="1" applyAlignment="1">
      <alignment vertical="center" wrapText="1"/>
    </xf>
    <xf numFmtId="0" fontId="84" fillId="0" borderId="20" xfId="0" applyFont="1" applyBorder="1" applyAlignment="1">
      <alignment horizontal="center" vertical="center" wrapText="1"/>
    </xf>
    <xf numFmtId="0" fontId="72" fillId="0" borderId="29" xfId="0" applyFont="1" applyBorder="1" applyAlignment="1">
      <alignment horizontal="center" vertical="center" wrapText="1"/>
    </xf>
    <xf numFmtId="0" fontId="84" fillId="0" borderId="37" xfId="0" applyFont="1" applyFill="1" applyBorder="1" applyAlignment="1">
      <alignment horizontal="center" vertical="center" wrapText="1"/>
    </xf>
    <xf numFmtId="0" fontId="84" fillId="0" borderId="38" xfId="0" applyFont="1" applyFill="1" applyBorder="1" applyAlignment="1">
      <alignment horizontal="center" vertical="center" wrapText="1"/>
    </xf>
    <xf numFmtId="0" fontId="84" fillId="0" borderId="41" xfId="0" applyFont="1" applyFill="1" applyBorder="1" applyAlignment="1">
      <alignment horizontal="center" vertical="center" wrapText="1"/>
    </xf>
    <xf numFmtId="0" fontId="84" fillId="0" borderId="25" xfId="0" applyFont="1" applyFill="1" applyBorder="1" applyAlignment="1">
      <alignment horizontal="left" vertical="center" wrapText="1"/>
    </xf>
    <xf numFmtId="0" fontId="84" fillId="0" borderId="25" xfId="0" applyFont="1" applyBorder="1" applyAlignment="1">
      <alignment horizontal="center" vertical="center" wrapText="1"/>
    </xf>
    <xf numFmtId="0" fontId="84" fillId="0" borderId="32" xfId="0" applyFont="1" applyBorder="1" applyAlignment="1">
      <alignment horizontal="center" vertical="center" wrapText="1"/>
    </xf>
    <xf numFmtId="0" fontId="84" fillId="0" borderId="42" xfId="0" applyFont="1" applyBorder="1" applyAlignment="1">
      <alignment horizontal="center" vertical="center" wrapText="1"/>
    </xf>
    <xf numFmtId="0" fontId="84" fillId="0" borderId="40" xfId="0" applyFont="1" applyBorder="1" applyAlignment="1">
      <alignment horizontal="center" vertical="center" wrapText="1"/>
    </xf>
    <xf numFmtId="0" fontId="84" fillId="26" borderId="32" xfId="0" applyFont="1" applyFill="1" applyBorder="1" applyAlignment="1">
      <alignment horizontal="center" vertical="center" wrapText="1"/>
    </xf>
    <xf numFmtId="0" fontId="84" fillId="26" borderId="33" xfId="0" applyFont="1" applyFill="1" applyBorder="1" applyAlignment="1">
      <alignment horizontal="center" vertical="center" wrapText="1"/>
    </xf>
    <xf numFmtId="0" fontId="84" fillId="0" borderId="15" xfId="0" applyFont="1" applyBorder="1" applyAlignment="1">
      <alignment horizontal="center" vertical="center" wrapText="1"/>
    </xf>
    <xf numFmtId="0" fontId="84" fillId="27" borderId="16" xfId="0" applyFont="1" applyFill="1" applyBorder="1" applyAlignment="1">
      <alignment horizontal="left" vertical="center" wrapText="1"/>
    </xf>
    <xf numFmtId="0" fontId="84" fillId="0" borderId="16" xfId="0" applyFont="1" applyFill="1" applyBorder="1" applyAlignment="1">
      <alignment vertical="center" wrapText="1"/>
    </xf>
    <xf numFmtId="0" fontId="84" fillId="0" borderId="16" xfId="0" applyFont="1" applyFill="1" applyBorder="1" applyAlignment="1">
      <alignment horizontal="center" vertical="center" wrapText="1"/>
    </xf>
    <xf numFmtId="0" fontId="88" fillId="0" borderId="16"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84" fillId="0" borderId="18" xfId="0" applyFont="1" applyBorder="1" applyAlignment="1">
      <alignment horizontal="center" vertical="center" wrapText="1"/>
    </xf>
    <xf numFmtId="0" fontId="84" fillId="0" borderId="9" xfId="0" applyFont="1" applyFill="1" applyBorder="1" applyAlignment="1">
      <alignment horizontal="left" vertical="center" wrapText="1"/>
    </xf>
    <xf numFmtId="49" fontId="32" fillId="0" borderId="9" xfId="0" applyNumberFormat="1" applyFont="1" applyBorder="1" applyAlignment="1">
      <alignment horizontal="center" vertical="center"/>
    </xf>
    <xf numFmtId="0" fontId="32" fillId="27" borderId="9" xfId="0" applyFont="1" applyFill="1" applyBorder="1" applyAlignment="1">
      <alignment vertical="center" wrapText="1"/>
    </xf>
    <xf numFmtId="3" fontId="32" fillId="27" borderId="9" xfId="0" applyNumberFormat="1" applyFont="1" applyFill="1" applyBorder="1" applyAlignment="1">
      <alignment horizontal="center" vertical="center" wrapText="1"/>
    </xf>
    <xf numFmtId="0" fontId="84" fillId="0" borderId="9" xfId="0" applyFont="1" applyBorder="1" applyAlignment="1">
      <alignment horizontal="left" vertical="center" wrapText="1"/>
    </xf>
    <xf numFmtId="194" fontId="23" fillId="0" borderId="0" xfId="0" applyNumberFormat="1" applyFont="1" applyAlignment="1">
      <alignment vertical="center" wrapText="1"/>
    </xf>
    <xf numFmtId="0" fontId="84" fillId="27" borderId="9" xfId="0" applyFont="1" applyFill="1" applyBorder="1" applyAlignment="1">
      <alignment horizontal="left" vertical="center" wrapText="1"/>
    </xf>
    <xf numFmtId="3" fontId="88" fillId="27" borderId="9" xfId="0" applyNumberFormat="1" applyFont="1" applyFill="1" applyBorder="1" applyAlignment="1">
      <alignment horizontal="center" vertical="center" wrapText="1"/>
    </xf>
    <xf numFmtId="0" fontId="84" fillId="0" borderId="9" xfId="0" applyFont="1" applyFill="1" applyBorder="1" applyAlignment="1">
      <alignment horizontal="center" vertical="center" wrapText="1"/>
    </xf>
    <xf numFmtId="0" fontId="84" fillId="0" borderId="9" xfId="0" applyFont="1" applyFill="1" applyBorder="1" applyAlignment="1">
      <alignment vertical="center" wrapText="1"/>
    </xf>
    <xf numFmtId="0" fontId="88" fillId="0" borderId="9" xfId="0" applyFont="1" applyFill="1" applyBorder="1" applyAlignment="1">
      <alignment horizontal="center" vertical="center" wrapText="1"/>
    </xf>
    <xf numFmtId="0" fontId="32" fillId="27" borderId="9" xfId="0" applyFont="1" applyFill="1" applyBorder="1" applyAlignment="1">
      <alignment horizontal="center" vertical="center" wrapText="1"/>
    </xf>
    <xf numFmtId="0" fontId="89" fillId="0" borderId="9" xfId="0" applyFont="1" applyFill="1" applyBorder="1" applyAlignment="1">
      <alignment horizontal="center" vertical="center" wrapText="1"/>
    </xf>
    <xf numFmtId="0" fontId="23" fillId="0" borderId="18" xfId="0" applyFont="1" applyBorder="1" applyAlignment="1">
      <alignment horizontal="center" vertical="center" wrapText="1"/>
    </xf>
    <xf numFmtId="0" fontId="23" fillId="0" borderId="9" xfId="0" applyFont="1" applyBorder="1" applyAlignment="1">
      <alignment horizontal="left" wrapText="1"/>
    </xf>
    <xf numFmtId="49" fontId="32" fillId="26" borderId="9" xfId="0" applyNumberFormat="1" applyFont="1" applyFill="1" applyBorder="1" applyAlignment="1">
      <alignment horizontal="center" vertical="center"/>
    </xf>
    <xf numFmtId="0" fontId="84" fillId="0" borderId="21" xfId="0" applyFont="1" applyBorder="1" applyAlignment="1">
      <alignment horizontal="left" vertical="center" wrapText="1"/>
    </xf>
    <xf numFmtId="49" fontId="32" fillId="26" borderId="21" xfId="0" applyNumberFormat="1" applyFont="1" applyFill="1" applyBorder="1" applyAlignment="1">
      <alignment horizontal="center" vertical="center"/>
    </xf>
    <xf numFmtId="0" fontId="32" fillId="27" borderId="21" xfId="0" applyFont="1" applyFill="1" applyBorder="1" applyAlignment="1">
      <alignment vertical="center" wrapText="1"/>
    </xf>
    <xf numFmtId="3" fontId="32" fillId="27" borderId="30" xfId="0" applyNumberFormat="1" applyFont="1" applyFill="1" applyBorder="1" applyAlignment="1">
      <alignment horizontal="center" vertical="center" wrapText="1"/>
    </xf>
    <xf numFmtId="0" fontId="32" fillId="27" borderId="30" xfId="0" applyFont="1" applyFill="1" applyBorder="1" applyAlignment="1">
      <alignment horizontal="center" vertical="center" wrapText="1"/>
    </xf>
    <xf numFmtId="0" fontId="90" fillId="0" borderId="43" xfId="0" applyFont="1" applyBorder="1" applyAlignment="1">
      <alignment horizontal="center" vertical="center" wrapText="1"/>
    </xf>
    <xf numFmtId="0" fontId="84" fillId="0" borderId="29" xfId="0" applyFont="1" applyBorder="1" applyAlignment="1">
      <alignment horizontal="left" vertical="center" wrapText="1"/>
    </xf>
    <xf numFmtId="0" fontId="23" fillId="0" borderId="29" xfId="0" applyFont="1" applyBorder="1" applyAlignment="1">
      <alignment/>
    </xf>
    <xf numFmtId="0" fontId="32" fillId="0" borderId="37" xfId="0" applyFont="1" applyBorder="1" applyAlignment="1">
      <alignment/>
    </xf>
    <xf numFmtId="0" fontId="84" fillId="27" borderId="40" xfId="0" applyFont="1" applyFill="1" applyBorder="1" applyAlignment="1">
      <alignment horizontal="center" vertical="center" wrapText="1"/>
    </xf>
    <xf numFmtId="3" fontId="23" fillId="27" borderId="32" xfId="0" applyNumberFormat="1" applyFont="1" applyFill="1" applyBorder="1" applyAlignment="1">
      <alignment horizontal="center" vertical="center" wrapText="1"/>
    </xf>
    <xf numFmtId="0" fontId="23" fillId="0" borderId="0" xfId="0" applyFont="1" applyBorder="1" applyAlignment="1">
      <alignment horizontal="center"/>
    </xf>
    <xf numFmtId="3" fontId="0" fillId="0" borderId="0" xfId="0" applyNumberFormat="1" applyFont="1" applyAlignment="1">
      <alignment/>
    </xf>
    <xf numFmtId="0" fontId="23" fillId="0" borderId="2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21" xfId="0" applyFont="1" applyFill="1" applyBorder="1" applyAlignment="1">
      <alignment horizontal="center" vertical="center"/>
    </xf>
    <xf numFmtId="0" fontId="86" fillId="0" borderId="0" xfId="0" applyFont="1" applyBorder="1" applyAlignment="1">
      <alignment/>
    </xf>
    <xf numFmtId="0" fontId="87" fillId="0" borderId="0" xfId="0" applyFont="1" applyBorder="1" applyAlignment="1">
      <alignment/>
    </xf>
    <xf numFmtId="0" fontId="32" fillId="0" borderId="9" xfId="0" applyFont="1" applyFill="1" applyBorder="1" applyAlignment="1">
      <alignment horizontal="center" vertical="center"/>
    </xf>
    <xf numFmtId="49" fontId="32" fillId="27" borderId="9" xfId="0" applyNumberFormat="1" applyFont="1" applyFill="1" applyBorder="1" applyAlignment="1">
      <alignment horizontal="center" vertical="center"/>
    </xf>
    <xf numFmtId="0" fontId="23" fillId="0" borderId="0" xfId="0" applyFont="1" applyBorder="1" applyAlignment="1">
      <alignment/>
    </xf>
    <xf numFmtId="0" fontId="91" fillId="0" borderId="0" xfId="0" applyFont="1" applyBorder="1" applyAlignment="1">
      <alignment/>
    </xf>
    <xf numFmtId="0" fontId="23" fillId="0" borderId="44" xfId="0" applyFont="1" applyFill="1" applyBorder="1" applyAlignment="1">
      <alignment horizontal="center" vertical="center"/>
    </xf>
    <xf numFmtId="0" fontId="23" fillId="0" borderId="0" xfId="0" applyFont="1" applyFill="1" applyBorder="1" applyAlignment="1">
      <alignment horizontal="center" vertical="center"/>
    </xf>
    <xf numFmtId="0" fontId="32" fillId="0" borderId="0" xfId="0" applyFont="1" applyBorder="1" applyAlignment="1">
      <alignment horizontal="left"/>
    </xf>
    <xf numFmtId="0" fontId="72" fillId="0" borderId="0" xfId="0" applyFont="1" applyAlignment="1">
      <alignment horizontal="center" vertical="center" wrapText="1"/>
    </xf>
    <xf numFmtId="49" fontId="32" fillId="26" borderId="15" xfId="0" applyNumberFormat="1" applyFont="1" applyFill="1" applyBorder="1" applyAlignment="1">
      <alignment horizontal="center" vertical="center"/>
    </xf>
    <xf numFmtId="0" fontId="32" fillId="26" borderId="16" xfId="0" applyFont="1" applyFill="1" applyBorder="1" applyAlignment="1">
      <alignment vertical="center" wrapText="1"/>
    </xf>
    <xf numFmtId="3" fontId="32" fillId="27" borderId="16" xfId="0" applyNumberFormat="1" applyFont="1" applyFill="1" applyBorder="1" applyAlignment="1">
      <alignment horizontal="center" vertical="center"/>
    </xf>
    <xf numFmtId="3" fontId="23" fillId="27" borderId="16" xfId="0" applyNumberFormat="1" applyFont="1" applyFill="1" applyBorder="1" applyAlignment="1">
      <alignment horizontal="center" vertical="center"/>
    </xf>
    <xf numFmtId="3" fontId="23" fillId="28" borderId="16" xfId="0" applyNumberFormat="1" applyFont="1" applyFill="1" applyBorder="1" applyAlignment="1">
      <alignment horizontal="center" vertical="center"/>
    </xf>
    <xf numFmtId="3" fontId="89" fillId="28" borderId="16" xfId="0" applyNumberFormat="1" applyFont="1" applyFill="1" applyBorder="1" applyAlignment="1">
      <alignment horizontal="center" vertical="center"/>
    </xf>
    <xf numFmtId="3" fontId="89" fillId="28" borderId="45" xfId="0" applyNumberFormat="1" applyFont="1" applyFill="1" applyBorder="1" applyAlignment="1">
      <alignment horizontal="center" vertical="center"/>
    </xf>
    <xf numFmtId="49" fontId="32" fillId="26" borderId="18" xfId="0" applyNumberFormat="1" applyFont="1" applyFill="1" applyBorder="1" applyAlignment="1">
      <alignment horizontal="center" vertical="center"/>
    </xf>
    <xf numFmtId="0" fontId="32" fillId="26" borderId="9" xfId="0" applyFont="1" applyFill="1" applyBorder="1" applyAlignment="1">
      <alignment vertical="center" wrapText="1"/>
    </xf>
    <xf numFmtId="3" fontId="32" fillId="27" borderId="9" xfId="0" applyNumberFormat="1" applyFont="1" applyFill="1" applyBorder="1" applyAlignment="1">
      <alignment horizontal="center" vertical="center"/>
    </xf>
    <xf numFmtId="3" fontId="23" fillId="27" borderId="9" xfId="0" applyNumberFormat="1" applyFont="1" applyFill="1" applyBorder="1" applyAlignment="1">
      <alignment horizontal="center" vertical="center"/>
    </xf>
    <xf numFmtId="3" fontId="23" fillId="28" borderId="9" xfId="0" applyNumberFormat="1" applyFont="1" applyFill="1" applyBorder="1" applyAlignment="1">
      <alignment horizontal="center" vertical="center"/>
    </xf>
    <xf numFmtId="3" fontId="89" fillId="28" borderId="9" xfId="0" applyNumberFormat="1" applyFont="1" applyFill="1" applyBorder="1" applyAlignment="1">
      <alignment horizontal="center" vertical="center"/>
    </xf>
    <xf numFmtId="3" fontId="89" fillId="28" borderId="26" xfId="0" applyNumberFormat="1" applyFont="1" applyFill="1" applyBorder="1" applyAlignment="1">
      <alignment horizontal="center" vertical="center"/>
    </xf>
    <xf numFmtId="3" fontId="89" fillId="27" borderId="46" xfId="0" applyNumberFormat="1" applyFont="1" applyFill="1" applyBorder="1" applyAlignment="1">
      <alignment horizontal="center" vertical="center" wrapText="1"/>
    </xf>
    <xf numFmtId="0" fontId="32" fillId="26" borderId="9" xfId="0" applyFont="1" applyFill="1" applyBorder="1" applyAlignment="1">
      <alignment horizontal="left" vertical="center" wrapText="1"/>
    </xf>
    <xf numFmtId="0" fontId="32" fillId="0" borderId="9" xfId="0" applyFont="1" applyBorder="1" applyAlignment="1">
      <alignment horizontal="center" vertical="center"/>
    </xf>
    <xf numFmtId="0" fontId="32" fillId="26" borderId="9" xfId="0" applyFont="1" applyFill="1" applyBorder="1" applyAlignment="1">
      <alignment horizontal="left" vertical="center"/>
    </xf>
    <xf numFmtId="49" fontId="32" fillId="26" borderId="47" xfId="0" applyNumberFormat="1" applyFont="1" applyFill="1" applyBorder="1" applyAlignment="1">
      <alignment horizontal="center" vertical="center"/>
    </xf>
    <xf numFmtId="0" fontId="32" fillId="26" borderId="30" xfId="0" applyFont="1" applyFill="1" applyBorder="1" applyAlignment="1">
      <alignment horizontal="left" vertical="center"/>
    </xf>
    <xf numFmtId="0" fontId="32" fillId="0" borderId="30" xfId="0" applyFont="1" applyBorder="1" applyAlignment="1">
      <alignment horizontal="center" vertical="center"/>
    </xf>
    <xf numFmtId="3" fontId="32" fillId="27" borderId="30" xfId="0" applyNumberFormat="1" applyFont="1" applyFill="1" applyBorder="1" applyAlignment="1">
      <alignment horizontal="center" vertical="center"/>
    </xf>
    <xf numFmtId="3" fontId="23" fillId="28" borderId="30" xfId="0" applyNumberFormat="1" applyFont="1" applyFill="1" applyBorder="1" applyAlignment="1">
      <alignment horizontal="center" vertical="center"/>
    </xf>
    <xf numFmtId="3" fontId="23" fillId="27" borderId="30" xfId="0" applyNumberFormat="1" applyFont="1" applyFill="1" applyBorder="1" applyAlignment="1">
      <alignment horizontal="center" vertical="center"/>
    </xf>
    <xf numFmtId="3" fontId="89" fillId="28" borderId="30" xfId="0" applyNumberFormat="1" applyFont="1" applyFill="1" applyBorder="1" applyAlignment="1">
      <alignment horizontal="center" vertical="center"/>
    </xf>
    <xf numFmtId="3" fontId="89" fillId="28" borderId="48" xfId="0" applyNumberFormat="1" applyFont="1" applyFill="1" applyBorder="1" applyAlignment="1">
      <alignment horizontal="center" vertical="center"/>
    </xf>
    <xf numFmtId="49" fontId="32" fillId="0" borderId="40" xfId="0" applyNumberFormat="1" applyFont="1" applyBorder="1" applyAlignment="1">
      <alignment horizontal="center" vertical="center"/>
    </xf>
    <xf numFmtId="0" fontId="32" fillId="27" borderId="32" xfId="0" applyFont="1" applyFill="1" applyBorder="1" applyAlignment="1">
      <alignment horizontal="center" vertical="center"/>
    </xf>
    <xf numFmtId="0" fontId="23" fillId="27" borderId="32" xfId="0" applyFont="1" applyFill="1" applyBorder="1" applyAlignment="1">
      <alignment horizontal="center" vertical="center"/>
    </xf>
    <xf numFmtId="3" fontId="23" fillId="27" borderId="32" xfId="0" applyNumberFormat="1" applyFont="1" applyFill="1" applyBorder="1" applyAlignment="1">
      <alignment horizontal="center" vertical="center"/>
    </xf>
    <xf numFmtId="3" fontId="23" fillId="28" borderId="32" xfId="0" applyNumberFormat="1" applyFont="1" applyFill="1" applyBorder="1" applyAlignment="1">
      <alignment horizontal="center" vertical="center"/>
    </xf>
    <xf numFmtId="3" fontId="32" fillId="27" borderId="32" xfId="0" applyNumberFormat="1" applyFont="1" applyFill="1" applyBorder="1" applyAlignment="1">
      <alignment horizontal="center" vertical="center"/>
    </xf>
    <xf numFmtId="3" fontId="89" fillId="27" borderId="32"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32" fillId="0" borderId="49" xfId="0" applyFont="1"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51" xfId="0" applyFont="1" applyFill="1" applyBorder="1" applyAlignment="1">
      <alignment horizontal="center" vertical="center" wrapText="1"/>
    </xf>
    <xf numFmtId="0" fontId="32" fillId="0" borderId="52" xfId="0" applyFont="1" applyFill="1" applyBorder="1" applyAlignment="1">
      <alignment horizontal="center" vertical="center"/>
    </xf>
    <xf numFmtId="0" fontId="23" fillId="27" borderId="53" xfId="0" applyFont="1" applyFill="1" applyBorder="1" applyAlignment="1">
      <alignment horizontal="center"/>
    </xf>
    <xf numFmtId="170" fontId="23" fillId="27" borderId="9" xfId="0" applyNumberFormat="1" applyFont="1" applyFill="1" applyBorder="1" applyAlignment="1">
      <alignment horizontal="center" vertical="center"/>
    </xf>
    <xf numFmtId="0" fontId="23" fillId="27" borderId="54" xfId="0" applyFont="1" applyFill="1" applyBorder="1" applyAlignment="1">
      <alignment horizontal="center"/>
    </xf>
    <xf numFmtId="0" fontId="23" fillId="27" borderId="55" xfId="0" applyFont="1" applyFill="1" applyBorder="1" applyAlignment="1">
      <alignment horizontal="center"/>
    </xf>
    <xf numFmtId="0" fontId="23" fillId="27" borderId="56" xfId="0" applyFont="1" applyFill="1" applyBorder="1" applyAlignment="1">
      <alignment horizontal="center"/>
    </xf>
    <xf numFmtId="0" fontId="23" fillId="27" borderId="57" xfId="0" applyFont="1" applyFill="1" applyBorder="1" applyAlignment="1">
      <alignment horizontal="center"/>
    </xf>
    <xf numFmtId="170" fontId="23" fillId="27" borderId="56" xfId="0" applyNumberFormat="1" applyFont="1" applyFill="1" applyBorder="1" applyAlignment="1">
      <alignment horizontal="center" vertical="center"/>
    </xf>
    <xf numFmtId="0" fontId="23" fillId="27" borderId="58" xfId="0" applyFont="1" applyFill="1" applyBorder="1" applyAlignment="1">
      <alignment horizontal="center"/>
    </xf>
    <xf numFmtId="0" fontId="23" fillId="0" borderId="0" xfId="0" applyFont="1" applyFill="1" applyBorder="1" applyAlignment="1">
      <alignment horizontal="center"/>
    </xf>
    <xf numFmtId="170" fontId="23" fillId="0" borderId="0" xfId="0" applyNumberFormat="1" applyFont="1" applyFill="1" applyBorder="1" applyAlignment="1">
      <alignment horizontal="center" vertical="center"/>
    </xf>
    <xf numFmtId="193" fontId="49" fillId="0" borderId="0" xfId="53" applyNumberFormat="1" applyFont="1" applyFill="1" applyAlignment="1">
      <alignment/>
    </xf>
    <xf numFmtId="193" fontId="23" fillId="0" borderId="0" xfId="0" applyNumberFormat="1" applyFont="1" applyAlignment="1">
      <alignment/>
    </xf>
    <xf numFmtId="3" fontId="23" fillId="28" borderId="42" xfId="0" applyNumberFormat="1" applyFont="1" applyFill="1" applyBorder="1" applyAlignment="1">
      <alignment horizontal="center" vertical="center"/>
    </xf>
    <xf numFmtId="3" fontId="23" fillId="27" borderId="59" xfId="0" applyNumberFormat="1" applyFont="1" applyFill="1" applyBorder="1" applyAlignment="1">
      <alignment horizontal="center" vertical="center"/>
    </xf>
    <xf numFmtId="3" fontId="23" fillId="0" borderId="0" xfId="119" applyNumberFormat="1" applyFont="1" applyFill="1" applyAlignment="1">
      <alignment vertical="center" wrapText="1"/>
      <protection/>
    </xf>
    <xf numFmtId="0" fontId="92" fillId="27" borderId="60" xfId="119" applyFont="1" applyFill="1" applyBorder="1" applyAlignment="1">
      <alignment horizontal="left" vertical="center" wrapText="1"/>
      <protection/>
    </xf>
    <xf numFmtId="0" fontId="89" fillId="27" borderId="61" xfId="0" applyFont="1" applyFill="1" applyBorder="1" applyAlignment="1">
      <alignment wrapText="1"/>
    </xf>
    <xf numFmtId="0" fontId="89" fillId="27" borderId="62" xfId="119" applyFont="1" applyFill="1" applyBorder="1" applyAlignment="1">
      <alignment horizontal="center" vertical="center" wrapText="1"/>
      <protection/>
    </xf>
    <xf numFmtId="3" fontId="89" fillId="27" borderId="60" xfId="0" applyNumberFormat="1" applyFont="1" applyFill="1" applyBorder="1" applyAlignment="1">
      <alignment horizontal="center" vertical="center" wrapText="1"/>
    </xf>
    <xf numFmtId="3" fontId="89" fillId="27" borderId="63" xfId="0" applyNumberFormat="1" applyFont="1" applyFill="1" applyBorder="1" applyAlignment="1">
      <alignment horizontal="center" vertical="center" wrapText="1"/>
    </xf>
    <xf numFmtId="3" fontId="42" fillId="27" borderId="26" xfId="0" applyNumberFormat="1" applyFont="1" applyFill="1" applyBorder="1" applyAlignment="1">
      <alignment horizontal="center" vertical="center" wrapText="1"/>
    </xf>
    <xf numFmtId="0" fontId="32" fillId="0" borderId="60" xfId="119" applyFont="1" applyFill="1" applyBorder="1" applyAlignment="1">
      <alignment horizontal="center" vertical="center" wrapText="1"/>
      <protection/>
    </xf>
    <xf numFmtId="0" fontId="23" fillId="0" borderId="15" xfId="119" applyFont="1" applyFill="1" applyBorder="1" applyAlignment="1">
      <alignment horizontal="center" vertical="center" wrapText="1"/>
      <protection/>
    </xf>
    <xf numFmtId="0" fontId="42" fillId="27" borderId="16" xfId="0" applyFont="1" applyFill="1" applyBorder="1" applyAlignment="1">
      <alignment vertical="center" wrapText="1"/>
    </xf>
    <xf numFmtId="3" fontId="42" fillId="27" borderId="16" xfId="0" applyNumberFormat="1" applyFont="1" applyFill="1" applyBorder="1" applyAlignment="1">
      <alignment horizontal="center" vertical="center" wrapText="1"/>
    </xf>
    <xf numFmtId="49" fontId="42" fillId="27" borderId="16" xfId="0" applyNumberFormat="1" applyFont="1" applyFill="1" applyBorder="1" applyAlignment="1">
      <alignment horizontal="center" vertical="center" wrapText="1"/>
    </xf>
    <xf numFmtId="3" fontId="42" fillId="27" borderId="45" xfId="0" applyNumberFormat="1" applyFont="1" applyFill="1" applyBorder="1" applyAlignment="1">
      <alignment horizontal="center" vertical="center" wrapText="1"/>
    </xf>
    <xf numFmtId="0" fontId="32" fillId="0" borderId="62" xfId="119" applyFont="1" applyFill="1" applyBorder="1" applyAlignment="1">
      <alignment horizontal="center" vertical="center" wrapText="1"/>
      <protection/>
    </xf>
    <xf numFmtId="0" fontId="77" fillId="26" borderId="47" xfId="0" applyFont="1" applyFill="1" applyBorder="1" applyAlignment="1">
      <alignment horizontal="center" vertical="center"/>
    </xf>
    <xf numFmtId="0" fontId="42" fillId="27" borderId="30" xfId="0" applyFont="1" applyFill="1" applyBorder="1" applyAlignment="1">
      <alignment vertical="center" wrapText="1"/>
    </xf>
    <xf numFmtId="3" fontId="42" fillId="27" borderId="30" xfId="0" applyNumberFormat="1" applyFont="1" applyFill="1" applyBorder="1" applyAlignment="1">
      <alignment horizontal="center" vertical="center" wrapText="1"/>
    </xf>
    <xf numFmtId="49" fontId="42" fillId="27" borderId="30" xfId="0" applyNumberFormat="1" applyFont="1" applyFill="1" applyBorder="1" applyAlignment="1">
      <alignment horizontal="center" vertical="center" wrapText="1"/>
    </xf>
    <xf numFmtId="3" fontId="42" fillId="27" borderId="48" xfId="0" applyNumberFormat="1" applyFont="1" applyFill="1" applyBorder="1" applyAlignment="1">
      <alignment horizontal="center" vertical="center" wrapText="1"/>
    </xf>
    <xf numFmtId="0" fontId="23" fillId="0" borderId="63" xfId="0" applyFont="1" applyBorder="1" applyAlignment="1">
      <alignment wrapText="1"/>
    </xf>
    <xf numFmtId="0" fontId="23" fillId="27" borderId="40" xfId="119" applyFont="1" applyFill="1" applyBorder="1" applyAlignment="1">
      <alignment vertical="center" wrapText="1"/>
      <protection/>
    </xf>
    <xf numFmtId="0" fontId="23" fillId="27" borderId="32" xfId="119" applyFont="1" applyFill="1" applyBorder="1" applyAlignment="1">
      <alignment vertical="center" wrapText="1"/>
      <protection/>
    </xf>
    <xf numFmtId="3" fontId="23" fillId="27" borderId="32" xfId="119" applyNumberFormat="1" applyFont="1" applyFill="1" applyBorder="1" applyAlignment="1">
      <alignment vertical="center" wrapText="1"/>
      <protection/>
    </xf>
    <xf numFmtId="3" fontId="23" fillId="27" borderId="42" xfId="119" applyNumberFormat="1" applyFont="1" applyFill="1" applyBorder="1" applyAlignment="1">
      <alignment vertical="center" wrapText="1"/>
      <protection/>
    </xf>
    <xf numFmtId="0" fontId="23" fillId="27" borderId="59" xfId="119" applyFont="1" applyFill="1" applyBorder="1" applyAlignment="1">
      <alignment vertical="center" wrapText="1"/>
      <protection/>
    </xf>
    <xf numFmtId="0" fontId="87" fillId="0" borderId="0" xfId="0" applyFont="1" applyBorder="1" applyAlignment="1">
      <alignment horizontal="center"/>
    </xf>
    <xf numFmtId="0" fontId="32" fillId="0" borderId="16" xfId="0" applyFont="1" applyBorder="1" applyAlignment="1">
      <alignment horizontal="center" vertical="center" wrapText="1"/>
    </xf>
    <xf numFmtId="0" fontId="23" fillId="0" borderId="0" xfId="0" applyFont="1" applyFill="1" applyAlignment="1">
      <alignment horizontal="center"/>
    </xf>
    <xf numFmtId="0" fontId="72" fillId="0" borderId="64" xfId="0" applyFont="1" applyBorder="1" applyAlignment="1">
      <alignment horizontal="center"/>
    </xf>
    <xf numFmtId="0" fontId="72" fillId="0" borderId="23" xfId="0" applyFont="1" applyBorder="1" applyAlignment="1">
      <alignment horizontal="center"/>
    </xf>
    <xf numFmtId="0" fontId="32" fillId="0" borderId="59" xfId="0" applyFont="1" applyFill="1" applyBorder="1" applyAlignment="1">
      <alignment horizontal="center" vertical="center"/>
    </xf>
    <xf numFmtId="49" fontId="32" fillId="27" borderId="59" xfId="0" applyNumberFormat="1" applyFont="1" applyFill="1" applyBorder="1" applyAlignment="1">
      <alignment horizontal="center" vertical="center"/>
    </xf>
    <xf numFmtId="0" fontId="84" fillId="0" borderId="65" xfId="0" applyFont="1" applyFill="1" applyBorder="1" applyAlignment="1">
      <alignment horizontal="center" vertical="center" wrapText="1"/>
    </xf>
    <xf numFmtId="9" fontId="23" fillId="0" borderId="45" xfId="142" applyNumberFormat="1" applyFont="1" applyFill="1" applyBorder="1" applyAlignment="1">
      <alignment horizontal="center" vertical="center" wrapText="1"/>
    </xf>
    <xf numFmtId="9" fontId="23" fillId="28" borderId="26" xfId="142" applyFont="1" applyFill="1" applyBorder="1" applyAlignment="1">
      <alignment horizontal="center" vertical="center" wrapText="1"/>
    </xf>
    <xf numFmtId="9" fontId="32" fillId="0" borderId="26" xfId="142" applyFont="1" applyFill="1" applyBorder="1" applyAlignment="1">
      <alignment horizontal="center" vertical="center" wrapText="1"/>
    </xf>
    <xf numFmtId="9" fontId="32" fillId="28" borderId="26" xfId="142" applyFont="1" applyFill="1" applyBorder="1" applyAlignment="1">
      <alignment horizontal="center" vertical="center" wrapText="1"/>
    </xf>
    <xf numFmtId="0" fontId="23" fillId="0" borderId="26" xfId="0" applyFont="1" applyFill="1" applyBorder="1" applyAlignment="1">
      <alignment horizontal="center" vertical="center" wrapText="1"/>
    </xf>
    <xf numFmtId="9" fontId="23" fillId="28" borderId="65" xfId="142" applyFont="1" applyFill="1" applyBorder="1" applyAlignment="1">
      <alignment horizontal="center" vertical="center" wrapText="1"/>
    </xf>
    <xf numFmtId="0" fontId="72" fillId="0" borderId="59" xfId="0" applyFont="1" applyBorder="1" applyAlignment="1">
      <alignment horizontal="center" vertical="center" wrapText="1"/>
    </xf>
    <xf numFmtId="0" fontId="88" fillId="27" borderId="66" xfId="0" applyFont="1" applyFill="1" applyBorder="1" applyAlignment="1">
      <alignment horizontal="center" vertical="center" wrapText="1"/>
    </xf>
    <xf numFmtId="0" fontId="23" fillId="27" borderId="61" xfId="0" applyFont="1" applyFill="1" applyBorder="1" applyAlignment="1">
      <alignment horizontal="center" vertical="center" wrapText="1"/>
    </xf>
    <xf numFmtId="0" fontId="23" fillId="0" borderId="59" xfId="0" applyFont="1" applyFill="1" applyBorder="1" applyAlignment="1">
      <alignment horizontal="center" vertical="center" wrapText="1"/>
    </xf>
    <xf numFmtId="9" fontId="89" fillId="27" borderId="62" xfId="0" applyNumberFormat="1" applyFont="1" applyFill="1" applyBorder="1" applyAlignment="1">
      <alignment horizontal="center" vertical="center" wrapText="1"/>
    </xf>
    <xf numFmtId="0" fontId="89" fillId="27" borderId="60" xfId="0" applyNumberFormat="1" applyFont="1" applyFill="1" applyBorder="1" applyAlignment="1">
      <alignment horizontal="center" vertical="center" wrapText="1"/>
    </xf>
    <xf numFmtId="0" fontId="93" fillId="27" borderId="60" xfId="0" applyFont="1" applyFill="1" applyBorder="1" applyAlignment="1">
      <alignment horizontal="center" vertical="center" wrapText="1"/>
    </xf>
    <xf numFmtId="9" fontId="89" fillId="27" borderId="60" xfId="0" applyNumberFormat="1" applyFont="1" applyFill="1" applyBorder="1" applyAlignment="1">
      <alignment horizontal="center" vertical="center" wrapText="1"/>
    </xf>
    <xf numFmtId="9" fontId="71" fillId="27" borderId="59" xfId="0" applyNumberFormat="1" applyFont="1" applyFill="1" applyBorder="1" applyAlignment="1">
      <alignment horizontal="center" vertical="center" wrapText="1"/>
    </xf>
    <xf numFmtId="0" fontId="6" fillId="26" borderId="60" xfId="119" applyFont="1" applyFill="1" applyBorder="1" applyAlignment="1">
      <alignment horizontal="left" vertical="center" wrapText="1"/>
      <protection/>
    </xf>
    <xf numFmtId="0" fontId="94" fillId="27" borderId="60" xfId="119" applyFont="1" applyFill="1" applyBorder="1" applyAlignment="1">
      <alignment horizontal="left" vertical="center" wrapText="1"/>
      <protection/>
    </xf>
    <xf numFmtId="0" fontId="42" fillId="0" borderId="27" xfId="0" applyFont="1" applyFill="1" applyBorder="1" applyAlignment="1">
      <alignment horizontal="center" vertical="center"/>
    </xf>
    <xf numFmtId="0" fontId="42" fillId="0" borderId="17" xfId="0" applyFont="1" applyFill="1" applyBorder="1" applyAlignment="1">
      <alignment horizontal="center" vertical="center"/>
    </xf>
    <xf numFmtId="0" fontId="46" fillId="0" borderId="67" xfId="0" applyFont="1" applyBorder="1" applyAlignment="1">
      <alignment horizontal="center"/>
    </xf>
    <xf numFmtId="0" fontId="46" fillId="0" borderId="68" xfId="0" applyFont="1" applyBorder="1" applyAlignment="1">
      <alignment horizontal="center"/>
    </xf>
    <xf numFmtId="0" fontId="43" fillId="27" borderId="9" xfId="0" applyFont="1" applyFill="1" applyBorder="1" applyAlignment="1">
      <alignment horizontal="center"/>
    </xf>
    <xf numFmtId="0" fontId="42" fillId="0" borderId="30"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38" xfId="0" applyFont="1" applyFill="1" applyBorder="1" applyAlignment="1">
      <alignment horizontal="center" vertical="center"/>
    </xf>
    <xf numFmtId="0" fontId="42" fillId="0" borderId="69" xfId="0" applyFont="1" applyFill="1" applyBorder="1" applyAlignment="1">
      <alignment horizontal="center" vertical="center"/>
    </xf>
    <xf numFmtId="0" fontId="42" fillId="0" borderId="35" xfId="0" applyFont="1" applyFill="1" applyBorder="1" applyAlignment="1">
      <alignment horizontal="center" vertical="center"/>
    </xf>
    <xf numFmtId="0" fontId="42" fillId="0" borderId="70" xfId="0" applyFont="1" applyFill="1" applyBorder="1" applyAlignment="1">
      <alignment horizontal="center" vertical="center"/>
    </xf>
    <xf numFmtId="0" fontId="42" fillId="0" borderId="71" xfId="0" applyFont="1" applyFill="1" applyBorder="1" applyAlignment="1">
      <alignment horizontal="center" vertical="center"/>
    </xf>
    <xf numFmtId="0" fontId="42" fillId="0" borderId="72" xfId="0" applyFont="1" applyFill="1" applyBorder="1" applyAlignment="1">
      <alignment horizontal="center" vertical="center"/>
    </xf>
    <xf numFmtId="0" fontId="42" fillId="0" borderId="25" xfId="0" applyFont="1" applyFill="1" applyBorder="1" applyAlignment="1">
      <alignment horizontal="center" vertical="center"/>
    </xf>
    <xf numFmtId="0" fontId="42" fillId="0" borderId="16" xfId="0" applyFont="1" applyFill="1" applyBorder="1" applyAlignment="1">
      <alignment horizontal="center" vertical="center"/>
    </xf>
    <xf numFmtId="0" fontId="42" fillId="27" borderId="26" xfId="0" applyFont="1" applyFill="1" applyBorder="1" applyAlignment="1">
      <alignment horizontal="center"/>
    </xf>
    <xf numFmtId="0" fontId="42" fillId="27" borderId="73" xfId="0" applyFont="1" applyFill="1" applyBorder="1" applyAlignment="1">
      <alignment horizontal="center"/>
    </xf>
    <xf numFmtId="0" fontId="43" fillId="27" borderId="26" xfId="0" applyFont="1" applyFill="1" applyBorder="1" applyAlignment="1">
      <alignment horizontal="center"/>
    </xf>
    <xf numFmtId="0" fontId="43" fillId="27" borderId="73" xfId="0" applyFont="1" applyFill="1" applyBorder="1" applyAlignment="1">
      <alignment horizontal="center"/>
    </xf>
    <xf numFmtId="0" fontId="42" fillId="30" borderId="74" xfId="0" applyFont="1" applyFill="1" applyBorder="1" applyAlignment="1">
      <alignment horizontal="left" vertical="center"/>
    </xf>
    <xf numFmtId="0" fontId="42" fillId="30" borderId="75" xfId="0" applyFont="1" applyFill="1" applyBorder="1" applyAlignment="1">
      <alignment horizontal="left" vertical="center"/>
    </xf>
    <xf numFmtId="0" fontId="42" fillId="0" borderId="9" xfId="0" applyFont="1" applyBorder="1" applyAlignment="1">
      <alignment horizontal="center" vertical="center" wrapText="1"/>
    </xf>
    <xf numFmtId="0" fontId="42" fillId="27" borderId="9" xfId="0" applyFont="1" applyFill="1" applyBorder="1" applyAlignment="1">
      <alignment horizontal="center" vertical="center"/>
    </xf>
    <xf numFmtId="0" fontId="43" fillId="0" borderId="26" xfId="0" applyFont="1" applyBorder="1" applyAlignment="1">
      <alignment horizontal="center"/>
    </xf>
    <xf numFmtId="0" fontId="43" fillId="0" borderId="73" xfId="0" applyFont="1" applyBorder="1" applyAlignment="1">
      <alignment horizontal="center"/>
    </xf>
    <xf numFmtId="0" fontId="72" fillId="0" borderId="34" xfId="0" applyFont="1" applyBorder="1" applyAlignment="1">
      <alignment horizontal="center"/>
    </xf>
    <xf numFmtId="0" fontId="72" fillId="0" borderId="35" xfId="0" applyFont="1" applyBorder="1" applyAlignment="1">
      <alignment horizontal="center"/>
    </xf>
    <xf numFmtId="0" fontId="72" fillId="0" borderId="70" xfId="0" applyFont="1" applyBorder="1" applyAlignment="1">
      <alignment horizontal="center"/>
    </xf>
    <xf numFmtId="0" fontId="32" fillId="28" borderId="24" xfId="0" applyFont="1" applyFill="1" applyBorder="1" applyAlignment="1">
      <alignment horizontal="center" vertical="center" wrapText="1"/>
    </xf>
    <xf numFmtId="0" fontId="32" fillId="28" borderId="21" xfId="0" applyFont="1" applyFill="1" applyBorder="1" applyAlignment="1">
      <alignment horizontal="center" vertical="center" wrapText="1"/>
    </xf>
    <xf numFmtId="0" fontId="3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4"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26" borderId="24" xfId="0" applyFont="1" applyFill="1" applyBorder="1" applyAlignment="1">
      <alignment horizontal="center" vertical="center" wrapText="1"/>
    </xf>
    <xf numFmtId="0" fontId="32" fillId="26" borderId="21" xfId="0" applyFont="1" applyFill="1" applyBorder="1" applyAlignment="1">
      <alignment horizontal="center" vertical="center" wrapText="1"/>
    </xf>
    <xf numFmtId="0" fontId="23" fillId="27" borderId="76" xfId="0" applyFont="1" applyFill="1" applyBorder="1" applyAlignment="1">
      <alignment horizontal="center"/>
    </xf>
    <xf numFmtId="0" fontId="23" fillId="27" borderId="77" xfId="0" applyFont="1" applyFill="1" applyBorder="1" applyAlignment="1">
      <alignment horizontal="center"/>
    </xf>
    <xf numFmtId="0" fontId="32" fillId="0" borderId="46" xfId="0" applyFont="1" applyFill="1" applyBorder="1" applyAlignment="1">
      <alignment horizontal="center" vertical="center" wrapText="1"/>
    </xf>
    <xf numFmtId="0" fontId="32" fillId="0" borderId="60" xfId="0" applyFont="1" applyFill="1" applyBorder="1" applyAlignment="1">
      <alignment horizontal="center" vertical="center" wrapText="1"/>
    </xf>
    <xf numFmtId="0" fontId="32" fillId="0" borderId="78" xfId="0" applyFont="1" applyFill="1" applyBorder="1" applyAlignment="1">
      <alignment horizontal="center" vertical="center" wrapText="1"/>
    </xf>
    <xf numFmtId="0" fontId="32" fillId="0" borderId="28" xfId="0" applyFont="1" applyBorder="1" applyAlignment="1">
      <alignment horizontal="center" vertical="center" wrapText="1"/>
    </xf>
    <xf numFmtId="0" fontId="32" fillId="0" borderId="20" xfId="0" applyFont="1" applyBorder="1" applyAlignment="1">
      <alignment horizontal="center" vertical="center" wrapText="1"/>
    </xf>
    <xf numFmtId="0" fontId="72" fillId="0" borderId="23" xfId="0" applyFont="1" applyBorder="1" applyAlignment="1">
      <alignment horizontal="center"/>
    </xf>
    <xf numFmtId="0" fontId="32" fillId="28" borderId="36" xfId="0" applyFont="1" applyFill="1" applyBorder="1" applyAlignment="1">
      <alignment horizontal="center" vertical="center" wrapText="1"/>
    </xf>
    <xf numFmtId="0" fontId="32" fillId="28" borderId="22" xfId="0" applyFont="1" applyFill="1" applyBorder="1" applyAlignment="1">
      <alignment horizontal="center" vertical="center" wrapText="1"/>
    </xf>
    <xf numFmtId="0" fontId="23" fillId="27" borderId="21" xfId="0" applyFont="1" applyFill="1" applyBorder="1" applyAlignment="1">
      <alignment horizontal="center"/>
    </xf>
    <xf numFmtId="0" fontId="72" fillId="0" borderId="79" xfId="0" applyFont="1" applyFill="1" applyBorder="1" applyAlignment="1">
      <alignment horizontal="left" vertical="center"/>
    </xf>
    <xf numFmtId="0" fontId="72" fillId="0" borderId="80" xfId="0" applyFont="1" applyFill="1" applyBorder="1" applyAlignment="1">
      <alignment horizontal="left" vertical="center"/>
    </xf>
    <xf numFmtId="0" fontId="32" fillId="27" borderId="24" xfId="0" applyFont="1" applyFill="1" applyBorder="1" applyAlignment="1">
      <alignment horizontal="center"/>
    </xf>
    <xf numFmtId="0" fontId="23" fillId="27" borderId="9" xfId="0" applyFont="1" applyFill="1" applyBorder="1" applyAlignment="1">
      <alignment horizontal="center"/>
    </xf>
    <xf numFmtId="0" fontId="32" fillId="0" borderId="28"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23" fillId="27" borderId="81" xfId="0" applyFont="1" applyFill="1" applyBorder="1" applyAlignment="1">
      <alignment horizontal="center"/>
    </xf>
    <xf numFmtId="0" fontId="23" fillId="27" borderId="82" xfId="0" applyFont="1" applyFill="1" applyBorder="1" applyAlignment="1">
      <alignment horizontal="center"/>
    </xf>
    <xf numFmtId="0" fontId="23" fillId="27" borderId="26" xfId="0" applyFont="1" applyFill="1" applyBorder="1" applyAlignment="1">
      <alignment horizontal="center"/>
    </xf>
    <xf numFmtId="0" fontId="23" fillId="27" borderId="83" xfId="0" applyFont="1" applyFill="1" applyBorder="1" applyAlignment="1">
      <alignment horizontal="center"/>
    </xf>
    <xf numFmtId="0" fontId="32" fillId="27" borderId="9" xfId="0" applyFont="1" applyFill="1" applyBorder="1" applyAlignment="1">
      <alignment horizontal="center" vertical="center"/>
    </xf>
    <xf numFmtId="0" fontId="32" fillId="27" borderId="40" xfId="0" applyFont="1" applyFill="1" applyBorder="1" applyAlignment="1">
      <alignment horizontal="center" vertical="center"/>
    </xf>
    <xf numFmtId="0" fontId="32" fillId="27" borderId="33" xfId="0" applyFont="1" applyFill="1" applyBorder="1" applyAlignment="1">
      <alignment horizontal="center" vertical="center"/>
    </xf>
    <xf numFmtId="0" fontId="32" fillId="0" borderId="9"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72" fillId="0" borderId="0" xfId="0" applyFont="1" applyBorder="1" applyAlignment="1">
      <alignment horizontal="center"/>
    </xf>
    <xf numFmtId="0" fontId="23" fillId="0" borderId="0" xfId="0" applyFont="1" applyBorder="1" applyAlignment="1">
      <alignment horizontal="center"/>
    </xf>
    <xf numFmtId="0" fontId="47" fillId="0" borderId="74" xfId="0" applyFont="1" applyBorder="1" applyAlignment="1">
      <alignment horizontal="center" vertical="center" wrapText="1"/>
    </xf>
    <xf numFmtId="0" fontId="72" fillId="0" borderId="75" xfId="0" applyFont="1" applyBorder="1" applyAlignment="1">
      <alignment horizontal="center" vertical="center" wrapText="1"/>
    </xf>
    <xf numFmtId="0" fontId="44" fillId="0" borderId="28"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23" fillId="27" borderId="22" xfId="0" applyFont="1" applyFill="1" applyBorder="1" applyAlignment="1">
      <alignment horizontal="center"/>
    </xf>
    <xf numFmtId="0" fontId="23" fillId="0" borderId="24" xfId="0" applyFont="1" applyFill="1" applyBorder="1" applyAlignment="1">
      <alignment horizontal="center"/>
    </xf>
    <xf numFmtId="0" fontId="23" fillId="0" borderId="9" xfId="0" applyFont="1" applyFill="1" applyBorder="1" applyAlignment="1">
      <alignment horizontal="center"/>
    </xf>
    <xf numFmtId="0" fontId="23" fillId="0" borderId="21" xfId="0" applyFont="1" applyFill="1" applyBorder="1" applyAlignment="1">
      <alignment horizontal="center"/>
    </xf>
    <xf numFmtId="0" fontId="84" fillId="27" borderId="42" xfId="0" applyFont="1" applyFill="1" applyBorder="1" applyAlignment="1">
      <alignment horizontal="center" vertical="center" wrapText="1"/>
    </xf>
    <xf numFmtId="0" fontId="84" fillId="27" borderId="65" xfId="0" applyFont="1" applyFill="1" applyBorder="1" applyAlignment="1">
      <alignment horizontal="center" vertical="center" wrapText="1"/>
    </xf>
    <xf numFmtId="0" fontId="72" fillId="0" borderId="25" xfId="0" applyFont="1" applyBorder="1" applyAlignment="1">
      <alignment horizontal="center" vertical="center" wrapText="1"/>
    </xf>
    <xf numFmtId="0" fontId="72" fillId="0" borderId="5" xfId="0" applyFont="1" applyBorder="1" applyAlignment="1">
      <alignment horizontal="center" vertical="center" wrapText="1"/>
    </xf>
    <xf numFmtId="0" fontId="23" fillId="27" borderId="24" xfId="0" applyFont="1" applyFill="1" applyBorder="1" applyAlignment="1">
      <alignment horizontal="center"/>
    </xf>
    <xf numFmtId="0" fontId="23" fillId="27" borderId="36" xfId="0" applyFont="1" applyFill="1" applyBorder="1" applyAlignment="1">
      <alignment horizontal="center"/>
    </xf>
    <xf numFmtId="0" fontId="23" fillId="27" borderId="19" xfId="0" applyFont="1" applyFill="1" applyBorder="1" applyAlignment="1">
      <alignment horizontal="center"/>
    </xf>
    <xf numFmtId="0" fontId="32" fillId="0" borderId="84" xfId="0" applyFont="1" applyFill="1" applyBorder="1" applyAlignment="1">
      <alignment horizontal="center" vertical="center" wrapText="1"/>
    </xf>
    <xf numFmtId="0" fontId="32" fillId="0" borderId="44" xfId="0" applyFont="1" applyFill="1" applyBorder="1" applyAlignment="1">
      <alignment horizontal="center" vertical="center" wrapText="1"/>
    </xf>
    <xf numFmtId="0" fontId="32" fillId="0" borderId="85" xfId="0" applyFont="1" applyFill="1" applyBorder="1" applyAlignment="1">
      <alignment horizontal="center" vertical="center" wrapText="1"/>
    </xf>
    <xf numFmtId="0" fontId="32" fillId="27" borderId="9" xfId="0" applyFont="1" applyFill="1" applyBorder="1" applyAlignment="1">
      <alignment horizontal="center"/>
    </xf>
    <xf numFmtId="0" fontId="32" fillId="0" borderId="24" xfId="119" applyFont="1" applyFill="1" applyBorder="1" applyAlignment="1">
      <alignment horizontal="center" vertical="center" wrapText="1"/>
      <protection/>
    </xf>
    <xf numFmtId="0" fontId="32" fillId="0" borderId="21" xfId="119" applyFont="1" applyFill="1" applyBorder="1" applyAlignment="1">
      <alignment horizontal="center" vertical="center" wrapText="1"/>
      <protection/>
    </xf>
    <xf numFmtId="0" fontId="32" fillId="0" borderId="23" xfId="119" applyFont="1" applyFill="1" applyBorder="1" applyAlignment="1">
      <alignment horizontal="center" vertical="center" wrapText="1"/>
      <protection/>
    </xf>
    <xf numFmtId="0" fontId="32" fillId="0" borderId="29" xfId="119" applyFont="1" applyFill="1" applyBorder="1" applyAlignment="1">
      <alignment horizontal="center" vertical="center" wrapText="1"/>
      <protection/>
    </xf>
    <xf numFmtId="0" fontId="32" fillId="0" borderId="25" xfId="119" applyFont="1" applyFill="1" applyBorder="1" applyAlignment="1">
      <alignment horizontal="center" vertical="center" wrapText="1"/>
      <protection/>
    </xf>
    <xf numFmtId="0" fontId="32" fillId="0" borderId="81" xfId="119" applyFont="1" applyFill="1" applyBorder="1" applyAlignment="1">
      <alignment horizontal="center" vertical="center" wrapText="1"/>
      <protection/>
    </xf>
    <xf numFmtId="0" fontId="32" fillId="0" borderId="76" xfId="119" applyFont="1" applyFill="1" applyBorder="1" applyAlignment="1">
      <alignment horizontal="center" vertical="center" wrapText="1"/>
      <protection/>
    </xf>
    <xf numFmtId="0" fontId="32" fillId="0" borderId="46" xfId="119" applyFont="1" applyFill="1" applyBorder="1" applyAlignment="1">
      <alignment horizontal="center" vertical="center" wrapText="1"/>
      <protection/>
    </xf>
    <xf numFmtId="0" fontId="32" fillId="0" borderId="78" xfId="119" applyFont="1" applyFill="1" applyBorder="1" applyAlignment="1">
      <alignment horizontal="center" vertical="center" wrapText="1"/>
      <protection/>
    </xf>
    <xf numFmtId="0" fontId="32" fillId="0" borderId="28" xfId="119" applyFont="1" applyFill="1" applyBorder="1" applyAlignment="1">
      <alignment horizontal="center" vertical="center" wrapText="1"/>
      <protection/>
    </xf>
    <xf numFmtId="0" fontId="32" fillId="0" borderId="20" xfId="119" applyFont="1" applyFill="1" applyBorder="1" applyAlignment="1">
      <alignment horizontal="center" vertical="center" wrapText="1"/>
      <protection/>
    </xf>
    <xf numFmtId="0" fontId="32" fillId="0" borderId="86" xfId="119" applyFont="1" applyFill="1" applyBorder="1" applyAlignment="1">
      <alignment horizontal="center" vertical="center" wrapText="1"/>
      <protection/>
    </xf>
    <xf numFmtId="0" fontId="32" fillId="0" borderId="27" xfId="119" applyFont="1" applyFill="1" applyBorder="1" applyAlignment="1">
      <alignment horizontal="center" vertical="center" wrapText="1"/>
      <protection/>
    </xf>
    <xf numFmtId="0" fontId="32" fillId="0" borderId="87" xfId="119" applyFont="1" applyFill="1" applyBorder="1" applyAlignment="1">
      <alignment horizontal="center" vertical="center" wrapText="1"/>
      <protection/>
    </xf>
    <xf numFmtId="0" fontId="32" fillId="0" borderId="64" xfId="119" applyFont="1" applyFill="1" applyBorder="1" applyAlignment="1">
      <alignment horizontal="center" vertical="center" wrapText="1"/>
      <protection/>
    </xf>
    <xf numFmtId="0" fontId="32" fillId="0" borderId="41" xfId="119" applyFont="1" applyFill="1" applyBorder="1" applyAlignment="1">
      <alignment horizontal="center" vertical="center" wrapText="1"/>
      <protection/>
    </xf>
    <xf numFmtId="0" fontId="32" fillId="0" borderId="43" xfId="119" applyFont="1" applyFill="1" applyBorder="1" applyAlignment="1">
      <alignment horizontal="center" vertical="center" wrapText="1"/>
      <protection/>
    </xf>
  </cellXfs>
  <cellStyles count="180">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 2" xfId="56"/>
    <cellStyle name="Comma 2 2" xfId="57"/>
    <cellStyle name="Comma 3" xfId="58"/>
    <cellStyle name="Comma 3 2" xfId="59"/>
    <cellStyle name="Comma 4" xfId="60"/>
    <cellStyle name="Comma 4 2" xfId="61"/>
    <cellStyle name="Comma 5" xfId="62"/>
    <cellStyle name="Comma 5 2" xfId="63"/>
    <cellStyle name="Comma 6" xfId="64"/>
    <cellStyle name="Comma 7" xfId="65"/>
    <cellStyle name="Comma 8" xfId="66"/>
    <cellStyle name="Comma 9" xfId="67"/>
    <cellStyle name="Comma(3)" xfId="68"/>
    <cellStyle name="Curren - Style3" xfId="69"/>
    <cellStyle name="Curren - Style4" xfId="70"/>
    <cellStyle name="Currency" xfId="71"/>
    <cellStyle name="Currency [0]" xfId="72"/>
    <cellStyle name="Datum" xfId="73"/>
    <cellStyle name="Defl/Infl" xfId="74"/>
    <cellStyle name="Euro" xfId="75"/>
    <cellStyle name="Exogenous" xfId="76"/>
    <cellStyle name="Exogenous 2" xfId="77"/>
    <cellStyle name="Explanatory Text" xfId="78"/>
    <cellStyle name="Finanční0" xfId="79"/>
    <cellStyle name="Finanèní0" xfId="80"/>
    <cellStyle name="Followed Hyperlink" xfId="81"/>
    <cellStyle name="Good" xfId="82"/>
    <cellStyle name="Grey" xfId="83"/>
    <cellStyle name="Grey 2" xfId="84"/>
    <cellStyle name="Heading 1" xfId="85"/>
    <cellStyle name="Heading 2" xfId="86"/>
    <cellStyle name="Heading 3" xfId="87"/>
    <cellStyle name="Heading 4" xfId="88"/>
    <cellStyle name="Hipervínculo_IIF" xfId="89"/>
    <cellStyle name="Hyperlink" xfId="90"/>
    <cellStyle name="IMF" xfId="91"/>
    <cellStyle name="imf-one decimal" xfId="92"/>
    <cellStyle name="imf-zero decimal" xfId="93"/>
    <cellStyle name="Input" xfId="94"/>
    <cellStyle name="Input [yellow]" xfId="95"/>
    <cellStyle name="Input [yellow] 2" xfId="96"/>
    <cellStyle name="INSTAT" xfId="97"/>
    <cellStyle name="Label" xfId="98"/>
    <cellStyle name="Linked Cell" xfId="99"/>
    <cellStyle name="Měna0" xfId="100"/>
    <cellStyle name="Millares [0]_BALPROGRAMA2001R" xfId="101"/>
    <cellStyle name="Millares_BALPROGRAMA2001R" xfId="102"/>
    <cellStyle name="Milliers [0]_Encours - Apr rééch" xfId="103"/>
    <cellStyle name="Milliers_Encours - Apr rééch" xfId="104"/>
    <cellStyle name="Mìna0" xfId="105"/>
    <cellStyle name="Model" xfId="106"/>
    <cellStyle name="MoF" xfId="107"/>
    <cellStyle name="Moneda [0]_BALPROGRAMA2001R" xfId="108"/>
    <cellStyle name="Moneda_BALPROGRAMA2001R" xfId="109"/>
    <cellStyle name="Monétaire [0]_Encours - Apr rééch" xfId="110"/>
    <cellStyle name="Monétaire_Encours - Apr rééch" xfId="111"/>
    <cellStyle name="Neutral" xfId="112"/>
    <cellStyle name="Normal - Style1" xfId="113"/>
    <cellStyle name="Normal - Style2" xfId="114"/>
    <cellStyle name="Normal - Style5" xfId="115"/>
    <cellStyle name="Normal - Style6" xfId="116"/>
    <cellStyle name="Normal - Style7" xfId="117"/>
    <cellStyle name="Normal - Style8" xfId="118"/>
    <cellStyle name="Normal 2" xfId="119"/>
    <cellStyle name="Normal Table" xfId="120"/>
    <cellStyle name="Normal Table 2" xfId="121"/>
    <cellStyle name="Note" xfId="122"/>
    <cellStyle name="Note 2" xfId="123"/>
    <cellStyle name="Note 2 2" xfId="124"/>
    <cellStyle name="Note 3" xfId="125"/>
    <cellStyle name="Output" xfId="126"/>
    <cellStyle name="Output Amounts" xfId="127"/>
    <cellStyle name="Output Amounts 2" xfId="128"/>
    <cellStyle name="Percent" xfId="129"/>
    <cellStyle name="Percent [2]" xfId="130"/>
    <cellStyle name="Percent 2" xfId="131"/>
    <cellStyle name="Percent 2 2" xfId="132"/>
    <cellStyle name="Percent 3" xfId="133"/>
    <cellStyle name="Percent 3 2" xfId="134"/>
    <cellStyle name="Percent 4" xfId="135"/>
    <cellStyle name="Percent 4 2" xfId="136"/>
    <cellStyle name="Percent 5" xfId="137"/>
    <cellStyle name="Percent 5 2" xfId="138"/>
    <cellStyle name="Percent 6" xfId="139"/>
    <cellStyle name="Percent 7" xfId="140"/>
    <cellStyle name="Percent 8" xfId="141"/>
    <cellStyle name="Percent 9" xfId="142"/>
    <cellStyle name="percentage difference" xfId="143"/>
    <cellStyle name="percentage difference one decimal" xfId="144"/>
    <cellStyle name="percentage difference zero decimal" xfId="145"/>
    <cellStyle name="Pevný" xfId="146"/>
    <cellStyle name="Presentation" xfId="147"/>
    <cellStyle name="Presentation 2" xfId="148"/>
    <cellStyle name="Proj" xfId="149"/>
    <cellStyle name="Publication" xfId="150"/>
    <cellStyle name="STYL1 - Style1" xfId="151"/>
    <cellStyle name="Style 1" xfId="152"/>
    <cellStyle name="Text" xfId="153"/>
    <cellStyle name="Title" xfId="154"/>
    <cellStyle name="Total" xfId="155"/>
    <cellStyle name="Warning Text" xfId="156"/>
    <cellStyle name="WebAnchor1" xfId="157"/>
    <cellStyle name="WebAnchor2" xfId="158"/>
    <cellStyle name="WebAnchor3" xfId="159"/>
    <cellStyle name="WebAnchor4" xfId="160"/>
    <cellStyle name="WebAnchor5" xfId="161"/>
    <cellStyle name="WebAnchor6" xfId="162"/>
    <cellStyle name="WebAnchor7" xfId="163"/>
    <cellStyle name="Webexclude" xfId="164"/>
    <cellStyle name="Webexclude 2" xfId="165"/>
    <cellStyle name="WebFN" xfId="166"/>
    <cellStyle name="WebFN1" xfId="167"/>
    <cellStyle name="WebFN2" xfId="168"/>
    <cellStyle name="WebFN3" xfId="169"/>
    <cellStyle name="WebFN4" xfId="170"/>
    <cellStyle name="WebHR" xfId="171"/>
    <cellStyle name="WebHR 2" xfId="172"/>
    <cellStyle name="WebIndent1" xfId="173"/>
    <cellStyle name="WebIndent1 2" xfId="174"/>
    <cellStyle name="WebIndent1wFN3" xfId="175"/>
    <cellStyle name="WebIndent2" xfId="176"/>
    <cellStyle name="WebIndent2 2" xfId="177"/>
    <cellStyle name="WebNoBR" xfId="178"/>
    <cellStyle name="WebNoBR 2" xfId="179"/>
    <cellStyle name="Záhlaví 1" xfId="180"/>
    <cellStyle name="Záhlaví 2" xfId="181"/>
    <cellStyle name="zero" xfId="182"/>
    <cellStyle name="zero 2" xfId="183"/>
    <cellStyle name="ДАТА" xfId="184"/>
    <cellStyle name="ДЕНЕЖНЫЙ_BOPENGC" xfId="185"/>
    <cellStyle name="ЗАГОЛОВОК1" xfId="186"/>
    <cellStyle name="ЗАГОЛОВОК2" xfId="187"/>
    <cellStyle name="ИТОГОВЫЙ" xfId="188"/>
    <cellStyle name="Обычный_BOPENGC" xfId="189"/>
    <cellStyle name="ПРОЦЕНТНЫЙ_BOPENGC" xfId="190"/>
    <cellStyle name="ТЕКСТ" xfId="191"/>
    <cellStyle name="ФИКСИРОВАННЫЙ" xfId="192"/>
    <cellStyle name="ФИНАНСОВЫЙ_BOPENGC" xfId="1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8" tint="-0.24997000396251678"/>
    <pageSetUpPr fitToPage="1"/>
  </sheetPr>
  <dimension ref="A1:P37"/>
  <sheetViews>
    <sheetView tabSelected="1" zoomScalePageLayoutView="0" workbookViewId="0" topLeftCell="A6">
      <selection activeCell="A1" sqref="A1:I34"/>
    </sheetView>
  </sheetViews>
  <sheetFormatPr defaultColWidth="9.140625" defaultRowHeight="12.75"/>
  <cols>
    <col min="1" max="1" width="21.28125" style="32" customWidth="1"/>
    <col min="2" max="2" width="41.140625" style="33" customWidth="1"/>
    <col min="3" max="3" width="12.140625" style="33" customWidth="1"/>
    <col min="4" max="4" width="13.57421875" style="32" customWidth="1"/>
    <col min="5" max="5" width="17.7109375" style="32" customWidth="1"/>
    <col min="6" max="6" width="16.57421875" style="32" customWidth="1"/>
    <col min="7" max="7" width="18.8515625" style="32" customWidth="1"/>
    <col min="8" max="8" width="16.421875" style="32" customWidth="1"/>
    <col min="9" max="9" width="13.140625" style="32" customWidth="1"/>
    <col min="10" max="10" width="13.421875" style="33" bestFit="1" customWidth="1"/>
    <col min="11" max="11" width="14.28125" style="33" bestFit="1" customWidth="1"/>
    <col min="12" max="12" width="16.28125" style="33" bestFit="1" customWidth="1"/>
    <col min="13" max="14" width="9.140625" style="33" customWidth="1"/>
    <col min="15" max="15" width="17.00390625" style="33" bestFit="1" customWidth="1"/>
    <col min="16" max="16" width="11.28125" style="33" bestFit="1" customWidth="1"/>
    <col min="17" max="16384" width="9.140625" style="33" customWidth="1"/>
  </cols>
  <sheetData>
    <row r="1" ht="15">
      <c r="A1" s="70" t="s">
        <v>173</v>
      </c>
    </row>
    <row r="2" ht="15">
      <c r="A2" s="70" t="s">
        <v>174</v>
      </c>
    </row>
    <row r="3" spans="1:9" s="31" customFormat="1" ht="15">
      <c r="A3" s="29" t="s">
        <v>72</v>
      </c>
      <c r="D3" s="30"/>
      <c r="E3" s="30"/>
      <c r="F3" s="30"/>
      <c r="G3" s="30"/>
      <c r="H3" s="30"/>
      <c r="I3" s="30"/>
    </row>
    <row r="4" spans="1:9" s="74" customFormat="1" ht="15.75" thickBot="1">
      <c r="A4" s="72"/>
      <c r="D4" s="73"/>
      <c r="E4" s="73"/>
      <c r="F4" s="73"/>
      <c r="G4" s="73"/>
      <c r="H4" s="73"/>
      <c r="I4" s="73"/>
    </row>
    <row r="5" spans="1:9" ht="24.75" customHeight="1">
      <c r="A5" s="82" t="s">
        <v>27</v>
      </c>
      <c r="B5" s="91" t="s">
        <v>80</v>
      </c>
      <c r="C5" s="92"/>
      <c r="D5" s="93"/>
      <c r="E5" s="93"/>
      <c r="F5" s="93"/>
      <c r="G5" s="292" t="s">
        <v>28</v>
      </c>
      <c r="H5" s="293"/>
      <c r="I5" s="94" t="s">
        <v>81</v>
      </c>
    </row>
    <row r="6" spans="1:9" ht="21" customHeight="1" thickBot="1">
      <c r="A6" s="95" t="s">
        <v>1</v>
      </c>
      <c r="B6" s="96" t="s">
        <v>154</v>
      </c>
      <c r="C6" s="97"/>
      <c r="D6" s="98"/>
      <c r="E6" s="98"/>
      <c r="F6" s="98"/>
      <c r="G6" s="290" t="s">
        <v>47</v>
      </c>
      <c r="H6" s="291"/>
      <c r="I6" s="99" t="s">
        <v>93</v>
      </c>
    </row>
    <row r="7" spans="1:9" s="36" customFormat="1" ht="15">
      <c r="A7" s="294" t="s">
        <v>73</v>
      </c>
      <c r="B7" s="296" t="s">
        <v>46</v>
      </c>
      <c r="C7" s="69" t="s">
        <v>2</v>
      </c>
      <c r="D7" s="69" t="s">
        <v>3</v>
      </c>
      <c r="E7" s="69" t="s">
        <v>4</v>
      </c>
      <c r="F7" s="69" t="s">
        <v>5</v>
      </c>
      <c r="G7" s="69" t="s">
        <v>34</v>
      </c>
      <c r="H7" s="69" t="s">
        <v>64</v>
      </c>
      <c r="I7" s="68" t="s">
        <v>65</v>
      </c>
    </row>
    <row r="8" spans="1:9" s="38" customFormat="1" ht="14.25">
      <c r="A8" s="294"/>
      <c r="B8" s="296"/>
      <c r="C8" s="37" t="s">
        <v>6</v>
      </c>
      <c r="D8" s="37" t="s">
        <v>29</v>
      </c>
      <c r="E8" s="37" t="s">
        <v>44</v>
      </c>
      <c r="F8" s="37" t="s">
        <v>44</v>
      </c>
      <c r="G8" s="37" t="s">
        <v>44</v>
      </c>
      <c r="H8" s="37" t="s">
        <v>6</v>
      </c>
      <c r="I8" s="282" t="s">
        <v>7</v>
      </c>
    </row>
    <row r="9" spans="1:9" s="38" customFormat="1" ht="59.25" customHeight="1">
      <c r="A9" s="295"/>
      <c r="B9" s="297"/>
      <c r="C9" s="39" t="s">
        <v>104</v>
      </c>
      <c r="D9" s="39" t="s">
        <v>105</v>
      </c>
      <c r="E9" s="39" t="s">
        <v>106</v>
      </c>
      <c r="F9" s="39" t="s">
        <v>107</v>
      </c>
      <c r="G9" s="39" t="s">
        <v>175</v>
      </c>
      <c r="H9" s="39" t="s">
        <v>176</v>
      </c>
      <c r="I9" s="283"/>
    </row>
    <row r="10" spans="1:12" ht="15">
      <c r="A10" s="40">
        <v>600</v>
      </c>
      <c r="B10" s="41" t="s">
        <v>9</v>
      </c>
      <c r="C10" s="42">
        <v>74959</v>
      </c>
      <c r="D10" s="42">
        <v>157437</v>
      </c>
      <c r="E10" s="42">
        <v>157437</v>
      </c>
      <c r="F10" s="42">
        <v>107437</v>
      </c>
      <c r="G10" s="42">
        <v>107437</v>
      </c>
      <c r="H10" s="42">
        <v>106884</v>
      </c>
      <c r="I10" s="56">
        <f>H10-G10</f>
        <v>-553</v>
      </c>
      <c r="K10" s="43"/>
      <c r="L10" s="44"/>
    </row>
    <row r="11" spans="1:11" ht="15">
      <c r="A11" s="40">
        <v>601</v>
      </c>
      <c r="B11" s="41" t="s">
        <v>10</v>
      </c>
      <c r="C11" s="42">
        <v>12202</v>
      </c>
      <c r="D11" s="42">
        <v>31563</v>
      </c>
      <c r="E11" s="42">
        <v>31563</v>
      </c>
      <c r="F11" s="42">
        <v>17563</v>
      </c>
      <c r="G11" s="42">
        <v>17563</v>
      </c>
      <c r="H11" s="42">
        <v>17074</v>
      </c>
      <c r="I11" s="56">
        <f aca="true" t="shared" si="0" ref="I11:I26">H11-G11</f>
        <v>-489</v>
      </c>
      <c r="K11" s="43"/>
    </row>
    <row r="12" spans="1:11" ht="15">
      <c r="A12" s="40">
        <v>602</v>
      </c>
      <c r="B12" s="41" t="s">
        <v>11</v>
      </c>
      <c r="C12" s="42">
        <v>56518</v>
      </c>
      <c r="D12" s="42">
        <v>70000</v>
      </c>
      <c r="E12" s="42">
        <v>70000</v>
      </c>
      <c r="F12" s="42">
        <v>70000</v>
      </c>
      <c r="G12" s="42">
        <v>70000</v>
      </c>
      <c r="H12" s="42">
        <v>50116</v>
      </c>
      <c r="I12" s="56">
        <f t="shared" si="0"/>
        <v>-19884</v>
      </c>
      <c r="K12" s="43"/>
    </row>
    <row r="13" spans="1:11" ht="15">
      <c r="A13" s="40">
        <v>603</v>
      </c>
      <c r="B13" s="41" t="s">
        <v>12</v>
      </c>
      <c r="C13" s="42"/>
      <c r="D13" s="53"/>
      <c r="E13" s="53"/>
      <c r="F13" s="53"/>
      <c r="G13" s="53"/>
      <c r="H13" s="53"/>
      <c r="I13" s="56">
        <f t="shared" si="0"/>
        <v>0</v>
      </c>
      <c r="K13" s="43"/>
    </row>
    <row r="14" spans="1:12" ht="15">
      <c r="A14" s="40">
        <v>604</v>
      </c>
      <c r="B14" s="41" t="s">
        <v>13</v>
      </c>
      <c r="C14" s="42">
        <v>2027400</v>
      </c>
      <c r="D14" s="42">
        <v>1800000</v>
      </c>
      <c r="E14" s="42">
        <v>1800000</v>
      </c>
      <c r="F14" s="42">
        <v>1837969</v>
      </c>
      <c r="G14" s="42">
        <v>1837969</v>
      </c>
      <c r="H14" s="42">
        <v>1537969</v>
      </c>
      <c r="I14" s="56">
        <f t="shared" si="0"/>
        <v>-300000</v>
      </c>
      <c r="K14" s="43"/>
      <c r="L14" s="44"/>
    </row>
    <row r="15" spans="1:15" ht="15">
      <c r="A15" s="40">
        <v>605</v>
      </c>
      <c r="B15" s="41" t="s">
        <v>14</v>
      </c>
      <c r="C15" s="42"/>
      <c r="D15" s="53"/>
      <c r="E15" s="53"/>
      <c r="F15" s="53"/>
      <c r="G15" s="53"/>
      <c r="H15" s="53"/>
      <c r="I15" s="56">
        <f t="shared" si="0"/>
        <v>0</v>
      </c>
      <c r="J15" s="43"/>
      <c r="K15" s="43"/>
      <c r="L15" s="44"/>
      <c r="O15" s="43"/>
    </row>
    <row r="16" spans="1:12" ht="15">
      <c r="A16" s="40">
        <v>606</v>
      </c>
      <c r="B16" s="41" t="s">
        <v>15</v>
      </c>
      <c r="C16" s="42"/>
      <c r="D16" s="42"/>
      <c r="E16" s="42"/>
      <c r="F16" s="42"/>
      <c r="G16" s="42"/>
      <c r="H16" s="42"/>
      <c r="I16" s="56">
        <f t="shared" si="0"/>
        <v>0</v>
      </c>
      <c r="K16" s="43"/>
      <c r="L16" s="44"/>
    </row>
    <row r="17" spans="1:12" ht="15">
      <c r="A17" s="45" t="s">
        <v>16</v>
      </c>
      <c r="B17" s="46" t="s">
        <v>17</v>
      </c>
      <c r="C17" s="47">
        <v>2171079</v>
      </c>
      <c r="D17" s="47">
        <f>SUM(D10:D16)</f>
        <v>2059000</v>
      </c>
      <c r="E17" s="47">
        <v>2059000</v>
      </c>
      <c r="F17" s="47">
        <f>F10+F11+F12+F14</f>
        <v>2032969</v>
      </c>
      <c r="G17" s="47">
        <f>SUM(G10:G16)</f>
        <v>2032969</v>
      </c>
      <c r="H17" s="47">
        <f>SUM(H10:H16)</f>
        <v>1712043</v>
      </c>
      <c r="I17" s="85">
        <f t="shared" si="0"/>
        <v>-320926</v>
      </c>
      <c r="K17" s="43"/>
      <c r="L17" s="44"/>
    </row>
    <row r="18" spans="1:16" ht="15">
      <c r="A18" s="40">
        <v>230</v>
      </c>
      <c r="B18" s="41" t="s">
        <v>18</v>
      </c>
      <c r="C18" s="42">
        <v>0</v>
      </c>
      <c r="D18" s="42">
        <v>0</v>
      </c>
      <c r="E18" s="42">
        <v>0</v>
      </c>
      <c r="F18" s="42">
        <v>239</v>
      </c>
      <c r="G18" s="42">
        <v>239</v>
      </c>
      <c r="H18" s="42">
        <v>119</v>
      </c>
      <c r="I18" s="56">
        <f t="shared" si="0"/>
        <v>-120</v>
      </c>
      <c r="K18" s="43"/>
      <c r="O18" s="44"/>
      <c r="P18" s="48"/>
    </row>
    <row r="19" spans="1:12" ht="15">
      <c r="A19" s="40">
        <v>231</v>
      </c>
      <c r="B19" s="41" t="s">
        <v>19</v>
      </c>
      <c r="C19" s="42">
        <v>34480</v>
      </c>
      <c r="D19" s="42">
        <v>20500</v>
      </c>
      <c r="E19" s="42">
        <v>20500</v>
      </c>
      <c r="F19" s="42">
        <v>19405</v>
      </c>
      <c r="G19" s="42">
        <v>19405</v>
      </c>
      <c r="H19" s="42">
        <v>16839</v>
      </c>
      <c r="I19" s="56">
        <f t="shared" si="0"/>
        <v>-2566</v>
      </c>
      <c r="K19" s="43"/>
      <c r="L19" s="52"/>
    </row>
    <row r="20" spans="1:11" ht="15">
      <c r="A20" s="40">
        <v>232</v>
      </c>
      <c r="B20" s="41" t="s">
        <v>20</v>
      </c>
      <c r="C20" s="42"/>
      <c r="D20" s="53"/>
      <c r="E20" s="53"/>
      <c r="F20" s="53"/>
      <c r="G20" s="53"/>
      <c r="H20" s="53"/>
      <c r="I20" s="56">
        <f t="shared" si="0"/>
        <v>0</v>
      </c>
      <c r="K20" s="43"/>
    </row>
    <row r="21" spans="1:11" ht="26.25" customHeight="1">
      <c r="A21" s="45" t="s">
        <v>21</v>
      </c>
      <c r="B21" s="90" t="s">
        <v>35</v>
      </c>
      <c r="C21" s="47">
        <f aca="true" t="shared" si="1" ref="C21:H21">SUM(C18:C20)</f>
        <v>34480</v>
      </c>
      <c r="D21" s="47">
        <f t="shared" si="1"/>
        <v>20500</v>
      </c>
      <c r="E21" s="47">
        <f t="shared" si="1"/>
        <v>20500</v>
      </c>
      <c r="F21" s="47">
        <f t="shared" si="1"/>
        <v>19644</v>
      </c>
      <c r="G21" s="47">
        <f t="shared" si="1"/>
        <v>19644</v>
      </c>
      <c r="H21" s="47">
        <f t="shared" si="1"/>
        <v>16958</v>
      </c>
      <c r="I21" s="85">
        <f t="shared" si="0"/>
        <v>-2686</v>
      </c>
      <c r="K21" s="43"/>
    </row>
    <row r="22" spans="1:11" ht="15">
      <c r="A22" s="40">
        <v>230</v>
      </c>
      <c r="B22" s="41" t="s">
        <v>18</v>
      </c>
      <c r="C22" s="57"/>
      <c r="D22" s="54"/>
      <c r="E22" s="54"/>
      <c r="F22" s="54"/>
      <c r="G22" s="54"/>
      <c r="H22" s="54"/>
      <c r="I22" s="56">
        <f t="shared" si="0"/>
        <v>0</v>
      </c>
      <c r="K22" s="43"/>
    </row>
    <row r="23" spans="1:11" ht="15">
      <c r="A23" s="40">
        <v>231</v>
      </c>
      <c r="B23" s="41" t="s">
        <v>19</v>
      </c>
      <c r="C23" s="57"/>
      <c r="D23" s="54"/>
      <c r="E23" s="54"/>
      <c r="F23" s="54"/>
      <c r="G23" s="54"/>
      <c r="H23" s="54"/>
      <c r="I23" s="56">
        <f t="shared" si="0"/>
        <v>0</v>
      </c>
      <c r="K23" s="43"/>
    </row>
    <row r="24" spans="1:11" ht="15" customHeight="1">
      <c r="A24" s="40">
        <v>232</v>
      </c>
      <c r="B24" s="41" t="s">
        <v>20</v>
      </c>
      <c r="C24" s="57"/>
      <c r="D24" s="54"/>
      <c r="E24" s="54"/>
      <c r="F24" s="54"/>
      <c r="G24" s="54"/>
      <c r="H24" s="54"/>
      <c r="I24" s="56">
        <f t="shared" si="0"/>
        <v>0</v>
      </c>
      <c r="K24" s="43"/>
    </row>
    <row r="25" spans="1:11" ht="15" customHeight="1">
      <c r="A25" s="45" t="s">
        <v>21</v>
      </c>
      <c r="B25" s="90" t="s">
        <v>36</v>
      </c>
      <c r="C25" s="47">
        <v>0</v>
      </c>
      <c r="D25" s="47">
        <f>SUM(D22:D24)</f>
        <v>0</v>
      </c>
      <c r="E25" s="47">
        <v>0</v>
      </c>
      <c r="F25" s="47">
        <v>0</v>
      </c>
      <c r="G25" s="47">
        <v>0</v>
      </c>
      <c r="H25" s="47">
        <f>SUM(H22:H24)</f>
        <v>0</v>
      </c>
      <c r="I25" s="56">
        <f t="shared" si="0"/>
        <v>0</v>
      </c>
      <c r="K25" s="43"/>
    </row>
    <row r="26" spans="1:11" ht="15">
      <c r="A26" s="45" t="s">
        <v>22</v>
      </c>
      <c r="B26" s="49" t="s">
        <v>48</v>
      </c>
      <c r="C26" s="55">
        <v>34480</v>
      </c>
      <c r="D26" s="55">
        <f>D21+D25</f>
        <v>20500</v>
      </c>
      <c r="E26" s="55">
        <v>20500</v>
      </c>
      <c r="F26" s="55">
        <f>F21</f>
        <v>19644</v>
      </c>
      <c r="G26" s="55">
        <f>G21</f>
        <v>19644</v>
      </c>
      <c r="H26" s="55">
        <f>H21+H25</f>
        <v>16958</v>
      </c>
      <c r="I26" s="85">
        <f t="shared" si="0"/>
        <v>-2686</v>
      </c>
      <c r="K26" s="43"/>
    </row>
    <row r="27" spans="1:11" ht="15.75" thickBot="1">
      <c r="A27" s="284" t="s">
        <v>37</v>
      </c>
      <c r="B27" s="285"/>
      <c r="C27" s="86">
        <v>1491171</v>
      </c>
      <c r="D27" s="86">
        <v>2000000</v>
      </c>
      <c r="E27" s="86">
        <v>2000000</v>
      </c>
      <c r="F27" s="86">
        <v>2000000</v>
      </c>
      <c r="G27" s="86">
        <v>2000000</v>
      </c>
      <c r="H27" s="86">
        <v>568503</v>
      </c>
      <c r="I27" s="87">
        <f>SUM(H27-G27)</f>
        <v>-1431497</v>
      </c>
      <c r="K27" s="43"/>
    </row>
    <row r="28" spans="1:11" ht="18.75" customHeight="1" thickBot="1">
      <c r="A28" s="302" t="s">
        <v>38</v>
      </c>
      <c r="B28" s="303"/>
      <c r="C28" s="88">
        <f>SUM(C27+C26+C17)</f>
        <v>3696730</v>
      </c>
      <c r="D28" s="88">
        <f aca="true" t="shared" si="2" ref="D28:I28">D17+D26+D27</f>
        <v>4079500</v>
      </c>
      <c r="E28" s="88">
        <f t="shared" si="2"/>
        <v>4079500</v>
      </c>
      <c r="F28" s="88">
        <f>F27+F21+F17</f>
        <v>4052613</v>
      </c>
      <c r="G28" s="88">
        <f t="shared" si="2"/>
        <v>4052613</v>
      </c>
      <c r="H28" s="88">
        <f t="shared" si="2"/>
        <v>2297504</v>
      </c>
      <c r="I28" s="89">
        <f t="shared" si="2"/>
        <v>-1755109</v>
      </c>
      <c r="K28" s="84"/>
    </row>
    <row r="29" ht="15">
      <c r="K29" s="43"/>
    </row>
    <row r="30" spans="1:9" ht="15" customHeight="1">
      <c r="A30" s="304" t="s">
        <v>23</v>
      </c>
      <c r="B30" s="50" t="s">
        <v>8</v>
      </c>
      <c r="C30" s="305" t="s">
        <v>165</v>
      </c>
      <c r="D30" s="305"/>
      <c r="E30" s="287" t="s">
        <v>24</v>
      </c>
      <c r="F30" s="306" t="s">
        <v>8</v>
      </c>
      <c r="G30" s="307"/>
      <c r="H30" s="298" t="s">
        <v>186</v>
      </c>
      <c r="I30" s="299"/>
    </row>
    <row r="31" spans="1:9" ht="15" customHeight="1">
      <c r="A31" s="304"/>
      <c r="B31" s="50" t="s">
        <v>25</v>
      </c>
      <c r="C31" s="286"/>
      <c r="D31" s="286"/>
      <c r="E31" s="288"/>
      <c r="F31" s="306" t="s">
        <v>25</v>
      </c>
      <c r="G31" s="307"/>
      <c r="H31" s="300"/>
      <c r="I31" s="301"/>
    </row>
    <row r="32" spans="1:9" ht="15" customHeight="1">
      <c r="A32" s="304"/>
      <c r="B32" s="50" t="s">
        <v>26</v>
      </c>
      <c r="C32" s="286"/>
      <c r="D32" s="286"/>
      <c r="E32" s="289"/>
      <c r="F32" s="306" t="s">
        <v>26</v>
      </c>
      <c r="G32" s="307"/>
      <c r="H32" s="300"/>
      <c r="I32" s="301"/>
    </row>
    <row r="34" spans="9:11" ht="15">
      <c r="I34" s="51"/>
      <c r="J34" s="44"/>
      <c r="K34" s="52"/>
    </row>
    <row r="35" ht="15">
      <c r="K35" s="52"/>
    </row>
    <row r="37" ht="15">
      <c r="H37" s="51"/>
    </row>
  </sheetData>
  <sheetProtection/>
  <mergeCells count="18">
    <mergeCell ref="H32:I32"/>
    <mergeCell ref="A28:B28"/>
    <mergeCell ref="A30:A32"/>
    <mergeCell ref="C30:D30"/>
    <mergeCell ref="F30:G30"/>
    <mergeCell ref="F31:G31"/>
    <mergeCell ref="F32:G32"/>
    <mergeCell ref="C31:D31"/>
    <mergeCell ref="I8:I9"/>
    <mergeCell ref="A27:B27"/>
    <mergeCell ref="C32:D32"/>
    <mergeCell ref="E30:E32"/>
    <mergeCell ref="G6:H6"/>
    <mergeCell ref="G5:H5"/>
    <mergeCell ref="A7:A9"/>
    <mergeCell ref="B7:B9"/>
    <mergeCell ref="H30:I30"/>
    <mergeCell ref="H31:I31"/>
  </mergeCells>
  <printOptions/>
  <pageMargins left="0.7" right="0.7" top="0.75" bottom="0.75" header="0.3" footer="0.3"/>
  <pageSetup fitToHeight="1"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theme="8" tint="-0.24997000396251678"/>
    <pageSetUpPr fitToPage="1"/>
  </sheetPr>
  <dimension ref="A1:V39"/>
  <sheetViews>
    <sheetView zoomScalePageLayoutView="0" workbookViewId="0" topLeftCell="A10">
      <selection activeCell="E57" sqref="E57"/>
    </sheetView>
  </sheetViews>
  <sheetFormatPr defaultColWidth="9.140625" defaultRowHeight="12.75"/>
  <cols>
    <col min="1" max="1" width="13.421875" style="1" customWidth="1"/>
    <col min="2" max="2" width="35.8515625" style="1" customWidth="1"/>
    <col min="3" max="3" width="10.7109375" style="106" customWidth="1"/>
    <col min="4" max="4" width="9.7109375" style="1" customWidth="1"/>
    <col min="5" max="5" width="11.8515625" style="1" customWidth="1"/>
    <col min="6" max="6" width="12.140625" style="1" customWidth="1"/>
    <col min="7" max="7" width="10.7109375" style="1" customWidth="1"/>
    <col min="8" max="8" width="14.140625" style="1" customWidth="1"/>
    <col min="9" max="9" width="12.421875" style="1" customWidth="1"/>
    <col min="10" max="10" width="10.7109375" style="1" customWidth="1"/>
    <col min="11" max="11" width="11.7109375" style="1" customWidth="1"/>
    <col min="12" max="12" width="12.57421875" style="1" customWidth="1"/>
    <col min="13" max="14" width="10.7109375" style="1" customWidth="1"/>
    <col min="15" max="15" width="12.57421875" style="1" customWidth="1"/>
    <col min="16" max="21" width="10.7109375" style="1" customWidth="1"/>
    <col min="22" max="22" width="50.421875" style="1" customWidth="1"/>
    <col min="23" max="16384" width="9.140625" style="1" customWidth="1"/>
  </cols>
  <sheetData>
    <row r="1" spans="1:9" ht="12.75">
      <c r="A1" s="105" t="s">
        <v>173</v>
      </c>
      <c r="D1" s="106"/>
      <c r="E1" s="106"/>
      <c r="F1" s="106"/>
      <c r="G1" s="106"/>
      <c r="H1" s="106"/>
      <c r="I1" s="106"/>
    </row>
    <row r="2" spans="1:9" ht="12.75">
      <c r="A2" s="105" t="s">
        <v>174</v>
      </c>
      <c r="D2" s="106"/>
      <c r="E2" s="106"/>
      <c r="F2" s="106"/>
      <c r="G2" s="106"/>
      <c r="H2" s="106"/>
      <c r="I2" s="106"/>
    </row>
    <row r="4" spans="1:17" s="112" customFormat="1" ht="12.75">
      <c r="A4" s="170" t="s">
        <v>69</v>
      </c>
      <c r="B4" s="171"/>
      <c r="C4" s="257"/>
      <c r="D4" s="171"/>
      <c r="E4" s="171"/>
      <c r="F4" s="171"/>
      <c r="G4" s="171"/>
      <c r="H4" s="171"/>
      <c r="I4" s="171"/>
      <c r="J4" s="171"/>
      <c r="K4" s="171"/>
      <c r="L4" s="171"/>
      <c r="M4" s="171"/>
      <c r="N4" s="171"/>
      <c r="O4" s="171"/>
      <c r="P4" s="171"/>
      <c r="Q4" s="171"/>
    </row>
    <row r="5" spans="1:17" s="112" customFormat="1" ht="12.75">
      <c r="A5" s="170"/>
      <c r="B5" s="171"/>
      <c r="C5" s="257"/>
      <c r="D5" s="171"/>
      <c r="E5" s="171"/>
      <c r="F5" s="171"/>
      <c r="G5" s="171"/>
      <c r="H5" s="171"/>
      <c r="I5" s="171"/>
      <c r="J5" s="171"/>
      <c r="K5" s="171"/>
      <c r="L5" s="171"/>
      <c r="M5" s="171"/>
      <c r="N5" s="171"/>
      <c r="O5" s="171"/>
      <c r="P5" s="171"/>
      <c r="Q5" s="171"/>
    </row>
    <row r="6" spans="1:17" ht="12.75">
      <c r="A6" s="172" t="s">
        <v>27</v>
      </c>
      <c r="B6" s="342" t="s">
        <v>80</v>
      </c>
      <c r="C6" s="342"/>
      <c r="D6" s="345" t="s">
        <v>28</v>
      </c>
      <c r="E6" s="345"/>
      <c r="F6" s="173" t="s">
        <v>81</v>
      </c>
      <c r="G6" s="174"/>
      <c r="H6" s="174"/>
      <c r="I6" s="174"/>
      <c r="J6" s="174"/>
      <c r="K6" s="174"/>
      <c r="L6" s="174"/>
      <c r="M6" s="174"/>
      <c r="N6" s="175"/>
      <c r="O6" s="175"/>
      <c r="P6" s="175"/>
      <c r="Q6" s="175"/>
    </row>
    <row r="7" spans="1:17" ht="13.5" thickBot="1">
      <c r="A7" s="176"/>
      <c r="B7" s="177"/>
      <c r="C7" s="177"/>
      <c r="D7" s="177"/>
      <c r="E7" s="174"/>
      <c r="F7" s="174"/>
      <c r="G7" s="174"/>
      <c r="H7" s="174"/>
      <c r="I7" s="174"/>
      <c r="J7" s="174"/>
      <c r="K7" s="174"/>
      <c r="L7" s="174"/>
      <c r="M7" s="174"/>
      <c r="N7" s="175"/>
      <c r="O7" s="175"/>
      <c r="P7" s="175"/>
      <c r="Q7" s="175"/>
    </row>
    <row r="8" spans="1:17" ht="17.25" customHeight="1" thickBot="1">
      <c r="A8" s="262" t="s">
        <v>1</v>
      </c>
      <c r="B8" s="343" t="s">
        <v>155</v>
      </c>
      <c r="C8" s="344"/>
      <c r="D8" s="346" t="s">
        <v>47</v>
      </c>
      <c r="E8" s="347"/>
      <c r="F8" s="263" t="s">
        <v>93</v>
      </c>
      <c r="G8" s="178"/>
      <c r="H8" s="178"/>
      <c r="I8" s="178"/>
      <c r="J8" s="178"/>
      <c r="K8" s="178"/>
      <c r="L8" s="178"/>
      <c r="M8" s="178"/>
      <c r="N8" s="175"/>
      <c r="O8" s="175"/>
      <c r="P8" s="175"/>
      <c r="Q8" s="175"/>
    </row>
    <row r="9" spans="1:2" ht="13.5" thickBot="1">
      <c r="A9" s="348"/>
      <c r="B9" s="349"/>
    </row>
    <row r="10" spans="1:22" s="179" customFormat="1" ht="19.5" customHeight="1" thickBot="1">
      <c r="A10" s="260"/>
      <c r="B10" s="261" t="s">
        <v>45</v>
      </c>
      <c r="C10" s="261"/>
      <c r="D10" s="308" t="s">
        <v>74</v>
      </c>
      <c r="E10" s="309"/>
      <c r="F10" s="310"/>
      <c r="G10" s="308" t="s">
        <v>75</v>
      </c>
      <c r="H10" s="309"/>
      <c r="I10" s="310"/>
      <c r="J10" s="308" t="s">
        <v>76</v>
      </c>
      <c r="K10" s="309"/>
      <c r="L10" s="310"/>
      <c r="M10" s="308" t="s">
        <v>77</v>
      </c>
      <c r="N10" s="309"/>
      <c r="O10" s="310"/>
      <c r="P10" s="308" t="s">
        <v>146</v>
      </c>
      <c r="Q10" s="309"/>
      <c r="R10" s="310"/>
      <c r="S10" s="326" t="s">
        <v>78</v>
      </c>
      <c r="T10" s="326"/>
      <c r="U10" s="308"/>
      <c r="V10" s="321" t="s">
        <v>30</v>
      </c>
    </row>
    <row r="11" spans="1:22" s="118" customFormat="1" ht="57.75" customHeight="1">
      <c r="A11" s="324" t="s">
        <v>0</v>
      </c>
      <c r="B11" s="313" t="s">
        <v>60</v>
      </c>
      <c r="C11" s="313" t="s">
        <v>61</v>
      </c>
      <c r="D11" s="313" t="s">
        <v>181</v>
      </c>
      <c r="E11" s="313" t="s">
        <v>139</v>
      </c>
      <c r="F11" s="315" t="s">
        <v>182</v>
      </c>
      <c r="G11" s="313" t="s">
        <v>140</v>
      </c>
      <c r="H11" s="313" t="s">
        <v>141</v>
      </c>
      <c r="I11" s="315" t="s">
        <v>142</v>
      </c>
      <c r="J11" s="313" t="s">
        <v>183</v>
      </c>
      <c r="K11" s="313" t="s">
        <v>184</v>
      </c>
      <c r="L11" s="315" t="s">
        <v>185</v>
      </c>
      <c r="M11" s="317" t="s">
        <v>169</v>
      </c>
      <c r="N11" s="317" t="s">
        <v>170</v>
      </c>
      <c r="O11" s="317" t="s">
        <v>171</v>
      </c>
      <c r="P11" s="313" t="s">
        <v>143</v>
      </c>
      <c r="Q11" s="313" t="s">
        <v>144</v>
      </c>
      <c r="R11" s="315" t="s">
        <v>145</v>
      </c>
      <c r="S11" s="311" t="s">
        <v>157</v>
      </c>
      <c r="T11" s="311" t="s">
        <v>158</v>
      </c>
      <c r="U11" s="327" t="s">
        <v>159</v>
      </c>
      <c r="V11" s="322"/>
    </row>
    <row r="12" spans="1:22" s="118" customFormat="1" ht="8.25" customHeight="1" thickBot="1">
      <c r="A12" s="325"/>
      <c r="B12" s="314"/>
      <c r="C12" s="314"/>
      <c r="D12" s="314"/>
      <c r="E12" s="314"/>
      <c r="F12" s="316"/>
      <c r="G12" s="314"/>
      <c r="H12" s="314"/>
      <c r="I12" s="316"/>
      <c r="J12" s="314"/>
      <c r="K12" s="314"/>
      <c r="L12" s="316"/>
      <c r="M12" s="318"/>
      <c r="N12" s="318"/>
      <c r="O12" s="318"/>
      <c r="P12" s="314"/>
      <c r="Q12" s="314"/>
      <c r="R12" s="316"/>
      <c r="S12" s="312"/>
      <c r="T12" s="312"/>
      <c r="U12" s="328"/>
      <c r="V12" s="323"/>
    </row>
    <row r="13" spans="1:22" s="2" customFormat="1" ht="24.75" customHeight="1" thickBot="1">
      <c r="A13" s="180" t="s">
        <v>62</v>
      </c>
      <c r="B13" s="181" t="s">
        <v>116</v>
      </c>
      <c r="C13" s="258" t="s">
        <v>129</v>
      </c>
      <c r="D13" s="182">
        <v>1</v>
      </c>
      <c r="E13" s="183">
        <v>14368</v>
      </c>
      <c r="F13" s="184">
        <f>SUM(E13/D13)</f>
        <v>14368</v>
      </c>
      <c r="G13" s="183">
        <v>6500</v>
      </c>
      <c r="H13" s="183">
        <v>77700</v>
      </c>
      <c r="I13" s="184">
        <f>H13/G13</f>
        <v>11.953846153846154</v>
      </c>
      <c r="J13" s="183">
        <v>6500</v>
      </c>
      <c r="K13" s="183">
        <v>58500</v>
      </c>
      <c r="L13" s="184">
        <f>K13/J13</f>
        <v>9</v>
      </c>
      <c r="M13" s="183">
        <v>6500</v>
      </c>
      <c r="N13" s="183">
        <v>58500</v>
      </c>
      <c r="O13" s="184">
        <f aca="true" t="shared" si="0" ref="O13:O26">N13/M13</f>
        <v>9</v>
      </c>
      <c r="P13" s="183">
        <v>11936</v>
      </c>
      <c r="Q13" s="183">
        <v>52222</v>
      </c>
      <c r="R13" s="184">
        <f>Q13/P13</f>
        <v>4.3751675603217155</v>
      </c>
      <c r="S13" s="185">
        <f>R13-F13</f>
        <v>-14363.624832439678</v>
      </c>
      <c r="T13" s="185">
        <f>R13-I13</f>
        <v>-7.5786785935244385</v>
      </c>
      <c r="U13" s="186">
        <f>R13-O13</f>
        <v>-4.6248324396782845</v>
      </c>
      <c r="V13" s="194" t="s">
        <v>101</v>
      </c>
    </row>
    <row r="14" spans="1:22" s="2" customFormat="1" ht="24.75" customHeight="1" thickBot="1">
      <c r="A14" s="187" t="s">
        <v>63</v>
      </c>
      <c r="B14" s="188" t="s">
        <v>117</v>
      </c>
      <c r="C14" s="103" t="s">
        <v>130</v>
      </c>
      <c r="D14" s="189">
        <v>190</v>
      </c>
      <c r="E14" s="190">
        <v>2070504</v>
      </c>
      <c r="F14" s="191">
        <f aca="true" t="shared" si="1" ref="F14:F26">SUM(E14/D14)</f>
        <v>10897.38947368421</v>
      </c>
      <c r="G14" s="190">
        <v>220</v>
      </c>
      <c r="H14" s="190">
        <v>1800000</v>
      </c>
      <c r="I14" s="191">
        <f aca="true" t="shared" si="2" ref="I14:I19">H14/G14</f>
        <v>8181.818181818182</v>
      </c>
      <c r="J14" s="190">
        <v>220</v>
      </c>
      <c r="K14" s="190">
        <v>1837970</v>
      </c>
      <c r="L14" s="191">
        <f aca="true" t="shared" si="3" ref="L14:L26">K14/J14</f>
        <v>8354.40909090909</v>
      </c>
      <c r="M14" s="190">
        <v>220</v>
      </c>
      <c r="N14" s="190">
        <v>1837970</v>
      </c>
      <c r="O14" s="191">
        <f t="shared" si="0"/>
        <v>8354.40909090909</v>
      </c>
      <c r="P14" s="190">
        <v>195</v>
      </c>
      <c r="Q14" s="190">
        <v>1537970</v>
      </c>
      <c r="R14" s="191">
        <f>Q14/P14</f>
        <v>7887.025641025641</v>
      </c>
      <c r="S14" s="192">
        <f aca="true" t="shared" si="4" ref="S14:S26">R14-F14</f>
        <v>-3010.3638326585697</v>
      </c>
      <c r="T14" s="192">
        <f aca="true" t="shared" si="5" ref="T14:T26">R14-I14</f>
        <v>-294.79254079254133</v>
      </c>
      <c r="U14" s="193">
        <f aca="true" t="shared" si="6" ref="U14:U26">R14-O14</f>
        <v>-467.38344988344943</v>
      </c>
      <c r="V14" s="194" t="s">
        <v>101</v>
      </c>
    </row>
    <row r="15" spans="1:22" s="2" customFormat="1" ht="52.5" customHeight="1" thickBot="1">
      <c r="A15" s="187" t="s">
        <v>39</v>
      </c>
      <c r="B15" s="188" t="s">
        <v>85</v>
      </c>
      <c r="C15" s="103" t="s">
        <v>129</v>
      </c>
      <c r="D15" s="189">
        <v>150</v>
      </c>
      <c r="E15" s="190">
        <v>14368</v>
      </c>
      <c r="F15" s="191">
        <f t="shared" si="1"/>
        <v>95.78666666666666</v>
      </c>
      <c r="G15" s="190">
        <v>220</v>
      </c>
      <c r="H15" s="190">
        <v>25900</v>
      </c>
      <c r="I15" s="191">
        <f t="shared" si="2"/>
        <v>117.72727272727273</v>
      </c>
      <c r="J15" s="190">
        <v>220</v>
      </c>
      <c r="K15" s="190">
        <v>19500</v>
      </c>
      <c r="L15" s="191">
        <f>K15/J15</f>
        <v>88.63636363636364</v>
      </c>
      <c r="M15" s="190">
        <v>220</v>
      </c>
      <c r="N15" s="190">
        <v>19500</v>
      </c>
      <c r="O15" s="191">
        <f>N15/M15</f>
        <v>88.63636363636364</v>
      </c>
      <c r="P15" s="190">
        <v>167</v>
      </c>
      <c r="Q15" s="190">
        <v>17407</v>
      </c>
      <c r="R15" s="191">
        <f>Q15/P15</f>
        <v>104.23353293413173</v>
      </c>
      <c r="S15" s="192">
        <f t="shared" si="4"/>
        <v>8.446866267465069</v>
      </c>
      <c r="T15" s="192">
        <f t="shared" si="5"/>
        <v>-13.493739793141003</v>
      </c>
      <c r="U15" s="193">
        <f t="shared" si="6"/>
        <v>15.59716929776809</v>
      </c>
      <c r="V15" s="194" t="s">
        <v>198</v>
      </c>
    </row>
    <row r="16" spans="1:22" s="2" customFormat="1" ht="24.75" customHeight="1" thickBot="1">
      <c r="A16" s="187" t="s">
        <v>82</v>
      </c>
      <c r="B16" s="188" t="s">
        <v>118</v>
      </c>
      <c r="C16" s="196" t="s">
        <v>131</v>
      </c>
      <c r="D16" s="189">
        <v>10</v>
      </c>
      <c r="E16" s="190">
        <v>14368</v>
      </c>
      <c r="F16" s="191">
        <f t="shared" si="1"/>
        <v>1436.8</v>
      </c>
      <c r="G16" s="190">
        <v>2300</v>
      </c>
      <c r="H16" s="190">
        <v>25900</v>
      </c>
      <c r="I16" s="191">
        <f t="shared" si="2"/>
        <v>11.26086956521739</v>
      </c>
      <c r="J16" s="190">
        <v>2300</v>
      </c>
      <c r="K16" s="190">
        <v>19500</v>
      </c>
      <c r="L16" s="191">
        <f t="shared" si="3"/>
        <v>8.478260869565217</v>
      </c>
      <c r="M16" s="190">
        <v>2300</v>
      </c>
      <c r="N16" s="190">
        <v>19500</v>
      </c>
      <c r="O16" s="191">
        <f t="shared" si="0"/>
        <v>8.478260869565217</v>
      </c>
      <c r="P16" s="190">
        <v>258</v>
      </c>
      <c r="Q16" s="190">
        <v>17407</v>
      </c>
      <c r="R16" s="191">
        <f aca="true" t="shared" si="7" ref="R16:R26">Q16/P16</f>
        <v>67.46899224806202</v>
      </c>
      <c r="S16" s="192">
        <f t="shared" si="4"/>
        <v>-1369.331007751938</v>
      </c>
      <c r="T16" s="192">
        <f t="shared" si="5"/>
        <v>56.20812268284463</v>
      </c>
      <c r="U16" s="193">
        <f t="shared" si="6"/>
        <v>58.990731378496804</v>
      </c>
      <c r="V16" s="194" t="s">
        <v>101</v>
      </c>
    </row>
    <row r="17" spans="1:22" s="2" customFormat="1" ht="34.5" customHeight="1" thickBot="1">
      <c r="A17" s="187" t="s">
        <v>90</v>
      </c>
      <c r="B17" s="188" t="s">
        <v>119</v>
      </c>
      <c r="C17" s="103" t="s">
        <v>197</v>
      </c>
      <c r="D17" s="189">
        <v>1212</v>
      </c>
      <c r="E17" s="190">
        <v>14368</v>
      </c>
      <c r="F17" s="191">
        <f t="shared" si="1"/>
        <v>11.854785478547855</v>
      </c>
      <c r="G17" s="190">
        <v>700</v>
      </c>
      <c r="H17" s="190">
        <v>25900</v>
      </c>
      <c r="I17" s="191">
        <f t="shared" si="2"/>
        <v>37</v>
      </c>
      <c r="J17" s="190">
        <v>700</v>
      </c>
      <c r="K17" s="190">
        <v>19500</v>
      </c>
      <c r="L17" s="191">
        <f t="shared" si="3"/>
        <v>27.857142857142858</v>
      </c>
      <c r="M17" s="190">
        <v>700</v>
      </c>
      <c r="N17" s="190">
        <v>19500</v>
      </c>
      <c r="O17" s="191">
        <f t="shared" si="0"/>
        <v>27.857142857142858</v>
      </c>
      <c r="P17" s="190">
        <v>865</v>
      </c>
      <c r="Q17" s="190">
        <v>17407</v>
      </c>
      <c r="R17" s="191">
        <f t="shared" si="7"/>
        <v>20.123699421965316</v>
      </c>
      <c r="S17" s="192">
        <f t="shared" si="4"/>
        <v>8.268913943417461</v>
      </c>
      <c r="T17" s="192">
        <f t="shared" si="5"/>
        <v>-16.876300578034684</v>
      </c>
      <c r="U17" s="193">
        <f t="shared" si="6"/>
        <v>-7.733443435177541</v>
      </c>
      <c r="V17" s="194" t="s">
        <v>101</v>
      </c>
    </row>
    <row r="18" spans="1:22" s="2" customFormat="1" ht="39.75" customHeight="1" thickBot="1">
      <c r="A18" s="187" t="s">
        <v>83</v>
      </c>
      <c r="B18" s="188" t="s">
        <v>120</v>
      </c>
      <c r="C18" s="103" t="s">
        <v>129</v>
      </c>
      <c r="D18" s="189">
        <v>1000</v>
      </c>
      <c r="E18" s="190">
        <v>43104</v>
      </c>
      <c r="F18" s="191">
        <f t="shared" si="1"/>
        <v>43.104</v>
      </c>
      <c r="G18" s="190">
        <v>5000</v>
      </c>
      <c r="H18" s="190">
        <v>103600</v>
      </c>
      <c r="I18" s="191">
        <f t="shared" si="2"/>
        <v>20.72</v>
      </c>
      <c r="J18" s="190">
        <v>5000</v>
      </c>
      <c r="K18" s="190">
        <v>78000</v>
      </c>
      <c r="L18" s="191">
        <f t="shared" si="3"/>
        <v>15.6</v>
      </c>
      <c r="M18" s="190">
        <v>5000</v>
      </c>
      <c r="N18" s="190">
        <v>78000</v>
      </c>
      <c r="O18" s="191">
        <f t="shared" si="0"/>
        <v>15.6</v>
      </c>
      <c r="P18" s="190">
        <v>2529</v>
      </c>
      <c r="Q18" s="190">
        <v>69630</v>
      </c>
      <c r="R18" s="191">
        <f t="shared" si="7"/>
        <v>27.532621589561092</v>
      </c>
      <c r="S18" s="192">
        <f t="shared" si="4"/>
        <v>-15.571378410438907</v>
      </c>
      <c r="T18" s="192">
        <f t="shared" si="5"/>
        <v>6.812621589561093</v>
      </c>
      <c r="U18" s="193">
        <f t="shared" si="6"/>
        <v>11.932621589561093</v>
      </c>
      <c r="V18" s="194" t="s">
        <v>188</v>
      </c>
    </row>
    <row r="19" spans="1:22" s="2" customFormat="1" ht="69" customHeight="1">
      <c r="A19" s="187" t="s">
        <v>84</v>
      </c>
      <c r="B19" s="195" t="s">
        <v>121</v>
      </c>
      <c r="C19" s="103" t="s">
        <v>130</v>
      </c>
      <c r="D19" s="189">
        <v>1500</v>
      </c>
      <c r="E19" s="190">
        <v>1491171</v>
      </c>
      <c r="F19" s="191">
        <f t="shared" si="1"/>
        <v>994.114</v>
      </c>
      <c r="G19" s="190">
        <v>800</v>
      </c>
      <c r="H19" s="190">
        <v>2000000</v>
      </c>
      <c r="I19" s="191">
        <f t="shared" si="2"/>
        <v>2500</v>
      </c>
      <c r="J19" s="190">
        <v>800</v>
      </c>
      <c r="K19" s="190">
        <v>2000000</v>
      </c>
      <c r="L19" s="191">
        <f t="shared" si="3"/>
        <v>2500</v>
      </c>
      <c r="M19" s="190">
        <v>800</v>
      </c>
      <c r="N19" s="190">
        <v>2000000</v>
      </c>
      <c r="O19" s="191">
        <f t="shared" si="0"/>
        <v>2500</v>
      </c>
      <c r="P19" s="190">
        <v>1760</v>
      </c>
      <c r="Q19" s="190">
        <v>568503</v>
      </c>
      <c r="R19" s="191">
        <f t="shared" si="7"/>
        <v>323.0130681818182</v>
      </c>
      <c r="S19" s="192">
        <f t="shared" si="4"/>
        <v>-671.1009318181818</v>
      </c>
      <c r="T19" s="192">
        <f t="shared" si="5"/>
        <v>-2176.986931818182</v>
      </c>
      <c r="U19" s="193">
        <f t="shared" si="6"/>
        <v>-2176.986931818182</v>
      </c>
      <c r="V19" s="194" t="s">
        <v>163</v>
      </c>
    </row>
    <row r="20" spans="1:22" s="2" customFormat="1" ht="24.75" customHeight="1">
      <c r="A20" s="187" t="s">
        <v>91</v>
      </c>
      <c r="B20" s="188" t="s">
        <v>122</v>
      </c>
      <c r="C20" s="196" t="s">
        <v>132</v>
      </c>
      <c r="D20" s="189">
        <v>2763</v>
      </c>
      <c r="E20" s="189">
        <v>4193</v>
      </c>
      <c r="F20" s="191">
        <f t="shared" si="1"/>
        <v>1.5175533840028954</v>
      </c>
      <c r="G20" s="190">
        <v>2732</v>
      </c>
      <c r="H20" s="190">
        <v>7200</v>
      </c>
      <c r="I20" s="191">
        <f>H20/G20</f>
        <v>2.6354319180087846</v>
      </c>
      <c r="J20" s="190">
        <v>2732</v>
      </c>
      <c r="K20" s="190">
        <v>6687</v>
      </c>
      <c r="L20" s="191">
        <f t="shared" si="3"/>
        <v>2.4476573938506587</v>
      </c>
      <c r="M20" s="190">
        <v>2732</v>
      </c>
      <c r="N20" s="190">
        <v>6687</v>
      </c>
      <c r="O20" s="191">
        <f t="shared" si="0"/>
        <v>2.4476573938506587</v>
      </c>
      <c r="P20" s="190">
        <v>2732</v>
      </c>
      <c r="Q20" s="190">
        <v>6567</v>
      </c>
      <c r="R20" s="191">
        <f t="shared" si="7"/>
        <v>2.4037335285505126</v>
      </c>
      <c r="S20" s="192">
        <f t="shared" si="4"/>
        <v>0.8861801445476172</v>
      </c>
      <c r="T20" s="192">
        <f t="shared" si="5"/>
        <v>-0.23169838945827204</v>
      </c>
      <c r="U20" s="193">
        <f t="shared" si="6"/>
        <v>-0.04392386530014614</v>
      </c>
      <c r="V20" s="235" t="s">
        <v>151</v>
      </c>
    </row>
    <row r="21" spans="1:22" s="2" customFormat="1" ht="24.75" customHeight="1">
      <c r="A21" s="187" t="s">
        <v>74</v>
      </c>
      <c r="B21" s="188" t="s">
        <v>108</v>
      </c>
      <c r="C21" s="196" t="s">
        <v>133</v>
      </c>
      <c r="D21" s="189">
        <v>170</v>
      </c>
      <c r="E21" s="189">
        <v>2028</v>
      </c>
      <c r="F21" s="191">
        <f t="shared" si="1"/>
        <v>11.929411764705883</v>
      </c>
      <c r="G21" s="190">
        <v>112</v>
      </c>
      <c r="H21" s="190">
        <v>3000</v>
      </c>
      <c r="I21" s="191">
        <f aca="true" t="shared" si="8" ref="I21:I26">H21/G21</f>
        <v>26.785714285714285</v>
      </c>
      <c r="J21" s="190">
        <v>112</v>
      </c>
      <c r="K21" s="190">
        <v>2985</v>
      </c>
      <c r="L21" s="191">
        <f t="shared" si="3"/>
        <v>26.651785714285715</v>
      </c>
      <c r="M21" s="190">
        <v>112</v>
      </c>
      <c r="N21" s="190">
        <v>2985</v>
      </c>
      <c r="O21" s="191">
        <f t="shared" si="0"/>
        <v>26.651785714285715</v>
      </c>
      <c r="P21" s="190">
        <v>112</v>
      </c>
      <c r="Q21" s="190">
        <v>2985</v>
      </c>
      <c r="R21" s="191">
        <f t="shared" si="7"/>
        <v>26.651785714285715</v>
      </c>
      <c r="S21" s="192">
        <f t="shared" si="4"/>
        <v>14.722373949579833</v>
      </c>
      <c r="T21" s="192">
        <f t="shared" si="5"/>
        <v>-0.1339285714285694</v>
      </c>
      <c r="U21" s="193">
        <f t="shared" si="6"/>
        <v>0</v>
      </c>
      <c r="V21" s="236" t="s">
        <v>151</v>
      </c>
    </row>
    <row r="22" spans="1:22" s="2" customFormat="1" ht="24.75" customHeight="1">
      <c r="A22" s="187" t="s">
        <v>123</v>
      </c>
      <c r="B22" s="188" t="s">
        <v>109</v>
      </c>
      <c r="C22" s="196" t="s">
        <v>133</v>
      </c>
      <c r="D22" s="189">
        <v>0</v>
      </c>
      <c r="E22" s="189">
        <v>0</v>
      </c>
      <c r="F22" s="191"/>
      <c r="G22" s="190">
        <v>90</v>
      </c>
      <c r="H22" s="190">
        <v>5500</v>
      </c>
      <c r="I22" s="191">
        <f t="shared" si="8"/>
        <v>61.111111111111114</v>
      </c>
      <c r="J22" s="190">
        <v>90</v>
      </c>
      <c r="K22" s="190">
        <v>5500</v>
      </c>
      <c r="L22" s="191">
        <f t="shared" si="3"/>
        <v>61.111111111111114</v>
      </c>
      <c r="M22" s="190">
        <v>90</v>
      </c>
      <c r="N22" s="190">
        <v>5500</v>
      </c>
      <c r="O22" s="191">
        <f t="shared" si="0"/>
        <v>61.111111111111114</v>
      </c>
      <c r="P22" s="190">
        <v>90</v>
      </c>
      <c r="Q22" s="190">
        <v>5108</v>
      </c>
      <c r="R22" s="191">
        <f t="shared" si="7"/>
        <v>56.75555555555555</v>
      </c>
      <c r="S22" s="192">
        <f t="shared" si="4"/>
        <v>56.75555555555555</v>
      </c>
      <c r="T22" s="192">
        <f t="shared" si="5"/>
        <v>-4.355555555555561</v>
      </c>
      <c r="U22" s="193">
        <f t="shared" si="6"/>
        <v>-4.355555555555561</v>
      </c>
      <c r="V22" s="237" t="s">
        <v>151</v>
      </c>
    </row>
    <row r="23" spans="1:22" s="2" customFormat="1" ht="121.5" customHeight="1">
      <c r="A23" s="187" t="s">
        <v>124</v>
      </c>
      <c r="B23" s="188" t="s">
        <v>191</v>
      </c>
      <c r="C23" s="196" t="s">
        <v>133</v>
      </c>
      <c r="D23" s="189">
        <v>0</v>
      </c>
      <c r="E23" s="189">
        <v>0</v>
      </c>
      <c r="F23" s="191" t="e">
        <f t="shared" si="1"/>
        <v>#DIV/0!</v>
      </c>
      <c r="G23" s="190">
        <v>1</v>
      </c>
      <c r="H23" s="190">
        <v>960</v>
      </c>
      <c r="I23" s="191">
        <f t="shared" si="8"/>
        <v>960</v>
      </c>
      <c r="J23" s="190">
        <v>0</v>
      </c>
      <c r="K23" s="190">
        <v>960</v>
      </c>
      <c r="L23" s="191" t="e">
        <f t="shared" si="3"/>
        <v>#DIV/0!</v>
      </c>
      <c r="M23" s="190">
        <v>0</v>
      </c>
      <c r="N23" s="190">
        <v>960</v>
      </c>
      <c r="O23" s="191" t="e">
        <f t="shared" si="0"/>
        <v>#DIV/0!</v>
      </c>
      <c r="P23" s="190">
        <v>0</v>
      </c>
      <c r="Q23" s="190">
        <v>0</v>
      </c>
      <c r="R23" s="191" t="e">
        <f t="shared" si="7"/>
        <v>#DIV/0!</v>
      </c>
      <c r="S23" s="192" t="e">
        <f t="shared" si="4"/>
        <v>#DIV/0!</v>
      </c>
      <c r="T23" s="192" t="e">
        <f t="shared" si="5"/>
        <v>#DIV/0!</v>
      </c>
      <c r="U23" s="193" t="e">
        <f t="shared" si="6"/>
        <v>#DIV/0!</v>
      </c>
      <c r="V23" s="281" t="s">
        <v>190</v>
      </c>
    </row>
    <row r="24" spans="1:22" s="2" customFormat="1" ht="24.75" customHeight="1">
      <c r="A24" s="187" t="s">
        <v>92</v>
      </c>
      <c r="B24" s="188" t="s">
        <v>126</v>
      </c>
      <c r="C24" s="196" t="s">
        <v>133</v>
      </c>
      <c r="D24" s="189">
        <v>0</v>
      </c>
      <c r="E24" s="189">
        <v>0</v>
      </c>
      <c r="F24" s="191" t="e">
        <f t="shared" si="1"/>
        <v>#DIV/0!</v>
      </c>
      <c r="G24" s="190">
        <v>1</v>
      </c>
      <c r="H24" s="190">
        <v>960</v>
      </c>
      <c r="I24" s="191">
        <f t="shared" si="8"/>
        <v>960</v>
      </c>
      <c r="J24" s="190">
        <v>1</v>
      </c>
      <c r="K24" s="190">
        <v>960</v>
      </c>
      <c r="L24" s="191">
        <f t="shared" si="3"/>
        <v>960</v>
      </c>
      <c r="M24" s="190">
        <v>1</v>
      </c>
      <c r="N24" s="190">
        <v>960</v>
      </c>
      <c r="O24" s="191">
        <f t="shared" si="0"/>
        <v>960</v>
      </c>
      <c r="P24" s="190">
        <v>1</v>
      </c>
      <c r="Q24" s="190">
        <v>707</v>
      </c>
      <c r="R24" s="191">
        <f t="shared" si="7"/>
        <v>707</v>
      </c>
      <c r="S24" s="192" t="e">
        <f t="shared" si="4"/>
        <v>#DIV/0!</v>
      </c>
      <c r="T24" s="192">
        <f t="shared" si="5"/>
        <v>-253</v>
      </c>
      <c r="U24" s="193">
        <f t="shared" si="6"/>
        <v>-253</v>
      </c>
      <c r="V24" s="235" t="s">
        <v>151</v>
      </c>
    </row>
    <row r="25" spans="1:22" s="2" customFormat="1" ht="24.75" customHeight="1">
      <c r="A25" s="187" t="s">
        <v>127</v>
      </c>
      <c r="B25" s="197" t="s">
        <v>110</v>
      </c>
      <c r="C25" s="196" t="s">
        <v>133</v>
      </c>
      <c r="D25" s="189">
        <v>0</v>
      </c>
      <c r="E25" s="189">
        <v>0</v>
      </c>
      <c r="F25" s="191" t="e">
        <f t="shared" si="1"/>
        <v>#DIV/0!</v>
      </c>
      <c r="G25" s="190">
        <v>27</v>
      </c>
      <c r="H25" s="190">
        <v>1920</v>
      </c>
      <c r="I25" s="191">
        <f t="shared" si="8"/>
        <v>71.11111111111111</v>
      </c>
      <c r="J25" s="190">
        <v>27</v>
      </c>
      <c r="K25" s="190">
        <v>1591</v>
      </c>
      <c r="L25" s="191">
        <f t="shared" si="3"/>
        <v>58.925925925925924</v>
      </c>
      <c r="M25" s="190">
        <v>27</v>
      </c>
      <c r="N25" s="190">
        <v>1591</v>
      </c>
      <c r="O25" s="191">
        <f t="shared" si="0"/>
        <v>58.925925925925924</v>
      </c>
      <c r="P25" s="190">
        <v>28</v>
      </c>
      <c r="Q25" s="190">
        <v>1591</v>
      </c>
      <c r="R25" s="191">
        <f t="shared" si="7"/>
        <v>56.82142857142857</v>
      </c>
      <c r="S25" s="192" t="e">
        <f t="shared" si="4"/>
        <v>#DIV/0!</v>
      </c>
      <c r="T25" s="192">
        <f t="shared" si="5"/>
        <v>-14.289682539682545</v>
      </c>
      <c r="U25" s="193">
        <f t="shared" si="6"/>
        <v>-2.1044973544973544</v>
      </c>
      <c r="V25" s="235" t="s">
        <v>151</v>
      </c>
    </row>
    <row r="26" spans="1:22" s="2" customFormat="1" ht="41.25" customHeight="1" thickBot="1">
      <c r="A26" s="198" t="s">
        <v>128</v>
      </c>
      <c r="B26" s="199" t="s">
        <v>111</v>
      </c>
      <c r="C26" s="200" t="s">
        <v>133</v>
      </c>
      <c r="D26" s="201">
        <v>0</v>
      </c>
      <c r="E26" s="201">
        <v>0</v>
      </c>
      <c r="F26" s="202" t="e">
        <f t="shared" si="1"/>
        <v>#DIV/0!</v>
      </c>
      <c r="G26" s="203">
        <v>1</v>
      </c>
      <c r="H26" s="203">
        <v>960</v>
      </c>
      <c r="I26" s="202">
        <f t="shared" si="8"/>
        <v>960</v>
      </c>
      <c r="J26" s="203">
        <v>0</v>
      </c>
      <c r="K26" s="203">
        <v>960</v>
      </c>
      <c r="L26" s="202" t="e">
        <f t="shared" si="3"/>
        <v>#DIV/0!</v>
      </c>
      <c r="M26" s="203">
        <v>0</v>
      </c>
      <c r="N26" s="203">
        <v>960</v>
      </c>
      <c r="O26" s="202" t="e">
        <f t="shared" si="0"/>
        <v>#DIV/0!</v>
      </c>
      <c r="P26" s="203">
        <v>0</v>
      </c>
      <c r="Q26" s="203">
        <v>0</v>
      </c>
      <c r="R26" s="202" t="e">
        <f t="shared" si="7"/>
        <v>#DIV/0!</v>
      </c>
      <c r="S26" s="204" t="e">
        <f t="shared" si="4"/>
        <v>#DIV/0!</v>
      </c>
      <c r="T26" s="204" t="e">
        <f t="shared" si="5"/>
        <v>#DIV/0!</v>
      </c>
      <c r="U26" s="205" t="e">
        <f t="shared" si="6"/>
        <v>#DIV/0!</v>
      </c>
      <c r="V26" s="234" t="s">
        <v>189</v>
      </c>
    </row>
    <row r="27" spans="1:22" s="2" customFormat="1" ht="33" customHeight="1" thickBot="1">
      <c r="A27" s="206"/>
      <c r="B27" s="207"/>
      <c r="C27" s="208"/>
      <c r="D27" s="209"/>
      <c r="E27" s="209"/>
      <c r="F27" s="210"/>
      <c r="G27" s="209"/>
      <c r="H27" s="211">
        <f>SUM(H13:H26)</f>
        <v>4079500</v>
      </c>
      <c r="I27" s="209"/>
      <c r="J27" s="209"/>
      <c r="K27" s="211">
        <f>SUM(K13:K26)</f>
        <v>4052613</v>
      </c>
      <c r="L27" s="212"/>
      <c r="M27" s="212"/>
      <c r="N27" s="211">
        <f>SUM(N13:N26)</f>
        <v>4052613</v>
      </c>
      <c r="O27" s="212"/>
      <c r="P27" s="212"/>
      <c r="Q27" s="211">
        <f>SUM(Q13:Q26)</f>
        <v>2297504</v>
      </c>
      <c r="R27" s="209"/>
      <c r="S27" s="209"/>
      <c r="T27" s="209"/>
      <c r="U27" s="230"/>
      <c r="V27" s="231"/>
    </row>
    <row r="28" spans="2:14" s="3" customFormat="1" ht="24.75" customHeight="1">
      <c r="B28" s="213"/>
      <c r="C28" s="259"/>
      <c r="H28" s="228"/>
      <c r="N28" s="4"/>
    </row>
    <row r="29" spans="1:17" ht="13.5" thickBot="1">
      <c r="A29" s="330" t="s">
        <v>68</v>
      </c>
      <c r="B29" s="331"/>
      <c r="C29" s="331"/>
      <c r="D29" s="331"/>
      <c r="E29" s="331"/>
      <c r="F29" s="331"/>
      <c r="H29" s="229"/>
      <c r="K29" s="5"/>
      <c r="N29" s="5"/>
      <c r="Q29" s="5"/>
    </row>
    <row r="30" spans="1:18" ht="69" customHeight="1" thickTop="1">
      <c r="A30" s="214" t="s">
        <v>0</v>
      </c>
      <c r="B30" s="215" t="s">
        <v>60</v>
      </c>
      <c r="C30" s="216" t="s">
        <v>66</v>
      </c>
      <c r="D30" s="216" t="s">
        <v>49</v>
      </c>
      <c r="E30" s="216" t="s">
        <v>67</v>
      </c>
      <c r="F30" s="217" t="s">
        <v>30</v>
      </c>
      <c r="H30" s="6"/>
      <c r="I30" s="7"/>
      <c r="J30" s="7"/>
      <c r="K30" s="100"/>
      <c r="L30" s="100"/>
      <c r="M30" s="7"/>
      <c r="N30" s="6"/>
      <c r="O30" s="100"/>
      <c r="P30" s="7"/>
      <c r="Q30" s="6"/>
      <c r="R30" s="7"/>
    </row>
    <row r="31" spans="1:9" ht="12.75">
      <c r="A31" s="218"/>
      <c r="B31" s="102"/>
      <c r="C31" s="104"/>
      <c r="D31" s="102"/>
      <c r="E31" s="219"/>
      <c r="F31" s="220"/>
      <c r="I31" s="5"/>
    </row>
    <row r="32" spans="1:18" ht="13.5" thickBot="1">
      <c r="A32" s="221"/>
      <c r="B32" s="222"/>
      <c r="C32" s="223"/>
      <c r="D32" s="223"/>
      <c r="E32" s="224"/>
      <c r="F32" s="225"/>
      <c r="R32" s="8"/>
    </row>
    <row r="33" spans="1:18" s="3" customFormat="1" ht="13.5" thickTop="1">
      <c r="A33" s="226"/>
      <c r="B33" s="226"/>
      <c r="C33" s="226"/>
      <c r="D33" s="226"/>
      <c r="E33" s="227"/>
      <c r="F33" s="226"/>
      <c r="R33" s="9"/>
    </row>
    <row r="34" spans="1:6" s="3" customFormat="1" ht="12.75">
      <c r="A34" s="226"/>
      <c r="B34" s="226"/>
      <c r="C34" s="226"/>
      <c r="D34" s="226"/>
      <c r="E34" s="227"/>
      <c r="F34" s="226"/>
    </row>
    <row r="35" spans="1:6" s="3" customFormat="1" ht="12.75">
      <c r="A35" s="226"/>
      <c r="B35" s="226"/>
      <c r="C35" s="226"/>
      <c r="D35" s="226"/>
      <c r="E35" s="227"/>
      <c r="F35" s="226"/>
    </row>
    <row r="36" spans="1:6" s="3" customFormat="1" ht="13.5" thickBot="1">
      <c r="A36" s="226"/>
      <c r="B36" s="226"/>
      <c r="C36" s="226"/>
      <c r="D36" s="226"/>
      <c r="E36" s="227"/>
      <c r="F36" s="226"/>
    </row>
    <row r="37" spans="1:12" ht="15" customHeight="1">
      <c r="A37" s="334" t="s">
        <v>23</v>
      </c>
      <c r="B37" s="315"/>
      <c r="C37" s="34" t="s">
        <v>8</v>
      </c>
      <c r="D37" s="332" t="s">
        <v>165</v>
      </c>
      <c r="E37" s="332"/>
      <c r="F37" s="332"/>
      <c r="G37" s="315" t="s">
        <v>24</v>
      </c>
      <c r="H37" s="34" t="s">
        <v>8</v>
      </c>
      <c r="I37" s="338"/>
      <c r="J37" s="339"/>
      <c r="K37" s="226"/>
      <c r="L37" s="226"/>
    </row>
    <row r="38" spans="1:12" ht="12.75">
      <c r="A38" s="335"/>
      <c r="B38" s="336"/>
      <c r="C38" s="28" t="s">
        <v>25</v>
      </c>
      <c r="D38" s="333"/>
      <c r="E38" s="333"/>
      <c r="F38" s="333"/>
      <c r="G38" s="336"/>
      <c r="H38" s="28" t="s">
        <v>25</v>
      </c>
      <c r="I38" s="340"/>
      <c r="J38" s="341"/>
      <c r="K38" s="226"/>
      <c r="L38" s="226"/>
    </row>
    <row r="39" spans="1:12" ht="19.5" customHeight="1" thickBot="1">
      <c r="A39" s="337"/>
      <c r="B39" s="316"/>
      <c r="C39" s="35" t="s">
        <v>26</v>
      </c>
      <c r="D39" s="329"/>
      <c r="E39" s="329"/>
      <c r="F39" s="329"/>
      <c r="G39" s="316"/>
      <c r="H39" s="35" t="s">
        <v>26</v>
      </c>
      <c r="I39" s="319"/>
      <c r="J39" s="320"/>
      <c r="K39" s="226"/>
      <c r="L39" s="226"/>
    </row>
  </sheetData>
  <sheetProtection/>
  <mergeCells count="42">
    <mergeCell ref="H11:H12"/>
    <mergeCell ref="B6:C6"/>
    <mergeCell ref="B8:C8"/>
    <mergeCell ref="D6:E6"/>
    <mergeCell ref="D8:E8"/>
    <mergeCell ref="D10:F10"/>
    <mergeCell ref="G10:I10"/>
    <mergeCell ref="A9:B9"/>
    <mergeCell ref="I37:J37"/>
    <mergeCell ref="I38:J38"/>
    <mergeCell ref="M11:M12"/>
    <mergeCell ref="N11:N12"/>
    <mergeCell ref="L11:L12"/>
    <mergeCell ref="J11:J12"/>
    <mergeCell ref="D39:F39"/>
    <mergeCell ref="E11:E12"/>
    <mergeCell ref="F11:F12"/>
    <mergeCell ref="G11:G12"/>
    <mergeCell ref="A29:F29"/>
    <mergeCell ref="D37:F37"/>
    <mergeCell ref="D38:F38"/>
    <mergeCell ref="A37:B39"/>
    <mergeCell ref="G37:G39"/>
    <mergeCell ref="I39:J39"/>
    <mergeCell ref="V10:V12"/>
    <mergeCell ref="A11:A12"/>
    <mergeCell ref="B11:B12"/>
    <mergeCell ref="C11:C12"/>
    <mergeCell ref="D11:D12"/>
    <mergeCell ref="I11:I12"/>
    <mergeCell ref="T11:T12"/>
    <mergeCell ref="S10:U10"/>
    <mergeCell ref="U11:U12"/>
    <mergeCell ref="P10:R10"/>
    <mergeCell ref="S11:S12"/>
    <mergeCell ref="K11:K12"/>
    <mergeCell ref="R11:R12"/>
    <mergeCell ref="P11:P12"/>
    <mergeCell ref="Q11:Q12"/>
    <mergeCell ref="O11:O12"/>
    <mergeCell ref="J10:L10"/>
    <mergeCell ref="M10:O10"/>
  </mergeCells>
  <printOptions/>
  <pageMargins left="0.7" right="0.7" top="0.75" bottom="0.75" header="0.3" footer="0.3"/>
  <pageSetup fitToHeight="1"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tabColor theme="8" tint="-0.24997000396251678"/>
    <pageSetUpPr fitToPage="1"/>
  </sheetPr>
  <dimension ref="A1:N41"/>
  <sheetViews>
    <sheetView zoomScalePageLayoutView="0" workbookViewId="0" topLeftCell="A1">
      <selection activeCell="K12" sqref="K12"/>
    </sheetView>
  </sheetViews>
  <sheetFormatPr defaultColWidth="9.140625" defaultRowHeight="12.75"/>
  <cols>
    <col min="1" max="1" width="11.7109375" style="113" customWidth="1"/>
    <col min="2" max="2" width="44.8515625" style="113" customWidth="1"/>
    <col min="3" max="3" width="7.57421875" style="113" customWidth="1"/>
    <col min="4" max="4" width="56.28125" style="113" customWidth="1"/>
    <col min="5" max="9" width="9.140625" style="113" customWidth="1"/>
    <col min="10" max="10" width="10.7109375" style="113" customWidth="1"/>
    <col min="11" max="11" width="54.7109375" style="113" customWidth="1"/>
    <col min="12" max="16384" width="9.140625" style="113" customWidth="1"/>
  </cols>
  <sheetData>
    <row r="1" spans="1:9" s="1" customFormat="1" ht="12.75">
      <c r="A1" s="105" t="s">
        <v>173</v>
      </c>
      <c r="D1" s="106"/>
      <c r="E1" s="106"/>
      <c r="F1" s="106"/>
      <c r="G1" s="106"/>
      <c r="H1" s="106"/>
      <c r="I1" s="106"/>
    </row>
    <row r="2" spans="1:9" s="1" customFormat="1" ht="12.75">
      <c r="A2" s="105" t="s">
        <v>174</v>
      </c>
      <c r="D2" s="106"/>
      <c r="E2" s="106"/>
      <c r="F2" s="106"/>
      <c r="G2" s="106"/>
      <c r="H2" s="106"/>
      <c r="I2" s="106"/>
    </row>
    <row r="3" spans="1:13" ht="12.75">
      <c r="A3" s="107" t="s">
        <v>70</v>
      </c>
      <c r="B3" s="108"/>
      <c r="C3" s="109"/>
      <c r="D3" s="110"/>
      <c r="E3" s="111"/>
      <c r="F3" s="111"/>
      <c r="G3" s="111"/>
      <c r="H3" s="111"/>
      <c r="I3" s="111"/>
      <c r="J3" s="111"/>
      <c r="K3" s="112"/>
      <c r="L3" s="112"/>
      <c r="M3" s="112"/>
    </row>
    <row r="4" spans="1:13" ht="12.75">
      <c r="A4" s="114"/>
      <c r="B4" s="78"/>
      <c r="C4" s="71"/>
      <c r="D4" s="80"/>
      <c r="E4" s="71"/>
      <c r="F4" s="71"/>
      <c r="G4" s="71"/>
      <c r="H4" s="71"/>
      <c r="I4" s="71"/>
      <c r="J4" s="71"/>
      <c r="K4" s="81"/>
      <c r="L4" s="80"/>
      <c r="M4" s="80"/>
    </row>
    <row r="5" ht="13.5" thickBot="1"/>
    <row r="6" spans="1:13" ht="38.25" customHeight="1" thickBot="1">
      <c r="A6" s="115" t="s">
        <v>47</v>
      </c>
      <c r="B6" s="116" t="s">
        <v>93</v>
      </c>
      <c r="C6" s="117" t="s">
        <v>40</v>
      </c>
      <c r="D6" s="359" t="s">
        <v>154</v>
      </c>
      <c r="E6" s="360"/>
      <c r="F6" s="360"/>
      <c r="G6" s="360"/>
      <c r="H6" s="360"/>
      <c r="I6" s="360"/>
      <c r="J6" s="360"/>
      <c r="K6" s="271" t="s">
        <v>30</v>
      </c>
      <c r="L6" s="118"/>
      <c r="M6" s="118"/>
    </row>
    <row r="7" spans="1:13" ht="55.5" customHeight="1" thickBot="1">
      <c r="A7" s="119" t="s">
        <v>50</v>
      </c>
      <c r="B7" s="83" t="s">
        <v>94</v>
      </c>
      <c r="C7" s="120"/>
      <c r="D7" s="121"/>
      <c r="E7" s="122"/>
      <c r="F7" s="122"/>
      <c r="G7" s="122"/>
      <c r="H7" s="122"/>
      <c r="I7" s="122"/>
      <c r="J7" s="122"/>
      <c r="K7" s="272" t="s">
        <v>103</v>
      </c>
      <c r="L7" s="118"/>
      <c r="M7" s="118"/>
    </row>
    <row r="8" spans="1:13" ht="19.5" customHeight="1" thickBot="1">
      <c r="A8" s="123"/>
      <c r="B8" s="124"/>
      <c r="C8" s="125"/>
      <c r="D8" s="361" t="s">
        <v>59</v>
      </c>
      <c r="E8" s="361"/>
      <c r="F8" s="361"/>
      <c r="G8" s="361"/>
      <c r="H8" s="361"/>
      <c r="I8" s="361"/>
      <c r="J8" s="362"/>
      <c r="K8" s="273"/>
      <c r="L8" s="118"/>
      <c r="M8" s="118"/>
    </row>
    <row r="9" spans="1:13" ht="81" customHeight="1" thickBot="1">
      <c r="A9" s="350" t="s">
        <v>148</v>
      </c>
      <c r="B9" s="351"/>
      <c r="C9" s="126" t="s">
        <v>57</v>
      </c>
      <c r="D9" s="127" t="s">
        <v>187</v>
      </c>
      <c r="E9" s="128" t="s">
        <v>56</v>
      </c>
      <c r="F9" s="129" t="s">
        <v>149</v>
      </c>
      <c r="G9" s="126" t="s">
        <v>147</v>
      </c>
      <c r="H9" s="129" t="s">
        <v>167</v>
      </c>
      <c r="I9" s="130" t="s">
        <v>168</v>
      </c>
      <c r="J9" s="264" t="s">
        <v>58</v>
      </c>
      <c r="K9" s="274"/>
      <c r="L9" s="118"/>
      <c r="M9" s="118"/>
    </row>
    <row r="10" spans="1:13" ht="49.5" customHeight="1">
      <c r="A10" s="131" t="s">
        <v>51</v>
      </c>
      <c r="B10" s="132" t="s">
        <v>100</v>
      </c>
      <c r="C10" s="133"/>
      <c r="D10" s="134"/>
      <c r="E10" s="135"/>
      <c r="F10" s="136"/>
      <c r="G10" s="136"/>
      <c r="H10" s="135"/>
      <c r="I10" s="135"/>
      <c r="J10" s="265">
        <v>1</v>
      </c>
      <c r="K10" s="275" t="s">
        <v>102</v>
      </c>
      <c r="L10" s="118"/>
      <c r="M10" s="118"/>
    </row>
    <row r="11" spans="1:13" ht="42.75" customHeight="1">
      <c r="A11" s="137"/>
      <c r="B11" s="138"/>
      <c r="C11" s="139" t="s">
        <v>62</v>
      </c>
      <c r="D11" s="140" t="s">
        <v>137</v>
      </c>
      <c r="E11" s="141">
        <v>1</v>
      </c>
      <c r="F11" s="141">
        <v>6500</v>
      </c>
      <c r="G11" s="141">
        <v>6500</v>
      </c>
      <c r="H11" s="141">
        <v>6500</v>
      </c>
      <c r="I11" s="141">
        <v>11936</v>
      </c>
      <c r="J11" s="266">
        <f>SUM(I11/H11)</f>
        <v>1.8363076923076924</v>
      </c>
      <c r="K11" s="236" t="s">
        <v>192</v>
      </c>
      <c r="L11" s="118"/>
      <c r="M11" s="118"/>
    </row>
    <row r="12" spans="1:13" ht="19.5" customHeight="1">
      <c r="A12" s="137"/>
      <c r="B12" s="142"/>
      <c r="C12" s="139" t="s">
        <v>63</v>
      </c>
      <c r="D12" s="140" t="s">
        <v>136</v>
      </c>
      <c r="E12" s="141">
        <v>190</v>
      </c>
      <c r="F12" s="141">
        <v>220</v>
      </c>
      <c r="G12" s="141">
        <v>220</v>
      </c>
      <c r="H12" s="141">
        <v>220</v>
      </c>
      <c r="I12" s="141">
        <v>195</v>
      </c>
      <c r="J12" s="266">
        <f>SUM(I12/H12)</f>
        <v>0.8863636363636364</v>
      </c>
      <c r="K12" s="276" t="s">
        <v>151</v>
      </c>
      <c r="L12" s="118"/>
      <c r="M12" s="143"/>
    </row>
    <row r="13" spans="1:13" ht="19.5" customHeight="1">
      <c r="A13" s="137"/>
      <c r="B13" s="142"/>
      <c r="C13" s="139" t="s">
        <v>82</v>
      </c>
      <c r="D13" s="140" t="s">
        <v>150</v>
      </c>
      <c r="E13" s="141">
        <v>10</v>
      </c>
      <c r="F13" s="141">
        <v>2300</v>
      </c>
      <c r="G13" s="141">
        <v>2300</v>
      </c>
      <c r="H13" s="141">
        <v>2300</v>
      </c>
      <c r="I13" s="141">
        <v>258</v>
      </c>
      <c r="J13" s="266">
        <f>SUM(I13/H13)</f>
        <v>0.11217391304347826</v>
      </c>
      <c r="K13" s="276" t="s">
        <v>151</v>
      </c>
      <c r="L13" s="118"/>
      <c r="M13" s="118"/>
    </row>
    <row r="14" spans="1:13" ht="33.75" customHeight="1">
      <c r="A14" s="137" t="s">
        <v>52</v>
      </c>
      <c r="B14" s="144" t="s">
        <v>134</v>
      </c>
      <c r="C14" s="139"/>
      <c r="D14" s="140"/>
      <c r="E14" s="141"/>
      <c r="F14" s="141"/>
      <c r="G14" s="141"/>
      <c r="H14" s="145"/>
      <c r="I14" s="145"/>
      <c r="J14" s="266"/>
      <c r="K14" s="277" t="s">
        <v>194</v>
      </c>
      <c r="L14" s="118"/>
      <c r="M14" s="118"/>
    </row>
    <row r="15" spans="1:13" ht="27" customHeight="1">
      <c r="A15" s="137"/>
      <c r="B15" s="142"/>
      <c r="C15" s="139" t="s">
        <v>39</v>
      </c>
      <c r="D15" s="140" t="s">
        <v>85</v>
      </c>
      <c r="E15" s="141">
        <v>150</v>
      </c>
      <c r="F15" s="141">
        <v>220</v>
      </c>
      <c r="G15" s="141">
        <v>220</v>
      </c>
      <c r="H15" s="141">
        <v>220</v>
      </c>
      <c r="I15" s="141">
        <v>167</v>
      </c>
      <c r="J15" s="266">
        <f>SUM(I15/H15)</f>
        <v>0.759090909090909</v>
      </c>
      <c r="K15" s="278" t="s">
        <v>193</v>
      </c>
      <c r="L15" s="118"/>
      <c r="M15" s="118"/>
    </row>
    <row r="16" spans="1:13" ht="30" customHeight="1">
      <c r="A16" s="137" t="s">
        <v>53</v>
      </c>
      <c r="B16" s="144" t="s">
        <v>99</v>
      </c>
      <c r="C16" s="146"/>
      <c r="D16" s="147"/>
      <c r="E16" s="148"/>
      <c r="F16" s="101"/>
      <c r="G16" s="101"/>
      <c r="H16" s="148"/>
      <c r="I16" s="148"/>
      <c r="J16" s="267"/>
      <c r="K16" s="277" t="s">
        <v>152</v>
      </c>
      <c r="L16" s="118"/>
      <c r="M16" s="118"/>
    </row>
    <row r="17" spans="1:13" ht="19.5" customHeight="1">
      <c r="A17" s="137"/>
      <c r="B17" s="142"/>
      <c r="C17" s="139" t="s">
        <v>90</v>
      </c>
      <c r="D17" s="140" t="s">
        <v>86</v>
      </c>
      <c r="E17" s="149">
        <v>1212</v>
      </c>
      <c r="F17" s="141">
        <v>700</v>
      </c>
      <c r="G17" s="141">
        <v>700</v>
      </c>
      <c r="H17" s="141">
        <v>700</v>
      </c>
      <c r="I17" s="141">
        <v>865</v>
      </c>
      <c r="J17" s="268">
        <v>1</v>
      </c>
      <c r="K17" s="236" t="s">
        <v>192</v>
      </c>
      <c r="L17" s="118"/>
      <c r="M17" s="118"/>
    </row>
    <row r="18" spans="1:14" ht="36.75" customHeight="1">
      <c r="A18" s="137" t="s">
        <v>135</v>
      </c>
      <c r="B18" s="144" t="s">
        <v>95</v>
      </c>
      <c r="C18" s="146"/>
      <c r="D18" s="147"/>
      <c r="E18" s="148"/>
      <c r="F18" s="148"/>
      <c r="G18" s="148"/>
      <c r="H18" s="150"/>
      <c r="I18" s="150"/>
      <c r="J18" s="269"/>
      <c r="K18" s="277" t="s">
        <v>196</v>
      </c>
      <c r="L18" s="118"/>
      <c r="M18" s="118"/>
      <c r="N18" s="118"/>
    </row>
    <row r="19" spans="1:14" ht="19.5" customHeight="1">
      <c r="A19" s="151"/>
      <c r="B19" s="152"/>
      <c r="C19" s="139" t="s">
        <v>83</v>
      </c>
      <c r="D19" s="140" t="s">
        <v>138</v>
      </c>
      <c r="E19" s="141">
        <v>1000</v>
      </c>
      <c r="F19" s="141">
        <v>5000</v>
      </c>
      <c r="G19" s="141">
        <v>5000</v>
      </c>
      <c r="H19" s="141">
        <v>5000</v>
      </c>
      <c r="I19" s="141">
        <v>2529</v>
      </c>
      <c r="J19" s="268">
        <f>SUM(I19/H19)</f>
        <v>0.5058</v>
      </c>
      <c r="K19" s="278" t="s">
        <v>195</v>
      </c>
      <c r="L19" s="118"/>
      <c r="M19" s="118"/>
      <c r="N19" s="118"/>
    </row>
    <row r="20" spans="1:14" ht="42.75" customHeight="1">
      <c r="A20" s="137" t="s">
        <v>96</v>
      </c>
      <c r="B20" s="144" t="s">
        <v>97</v>
      </c>
      <c r="C20" s="146"/>
      <c r="D20" s="147"/>
      <c r="E20" s="148"/>
      <c r="F20" s="148"/>
      <c r="G20" s="148"/>
      <c r="H20" s="148"/>
      <c r="I20" s="148"/>
      <c r="J20" s="267"/>
      <c r="K20" s="277" t="s">
        <v>153</v>
      </c>
      <c r="L20" s="118"/>
      <c r="M20" s="118"/>
      <c r="N20" s="118"/>
    </row>
    <row r="21" spans="1:11" ht="24" customHeight="1">
      <c r="A21" s="137"/>
      <c r="B21" s="142"/>
      <c r="C21" s="139" t="s">
        <v>84</v>
      </c>
      <c r="D21" s="140" t="s">
        <v>87</v>
      </c>
      <c r="E21" s="141">
        <v>1500</v>
      </c>
      <c r="F21" s="141">
        <v>800</v>
      </c>
      <c r="G21" s="141">
        <v>800</v>
      </c>
      <c r="H21" s="141">
        <v>800</v>
      </c>
      <c r="I21" s="141">
        <v>1760</v>
      </c>
      <c r="J21" s="268">
        <f>SUM(I21/H21)</f>
        <v>2.2</v>
      </c>
      <c r="K21" s="278" t="s">
        <v>156</v>
      </c>
    </row>
    <row r="22" spans="1:14" ht="39" customHeight="1">
      <c r="A22" s="137" t="s">
        <v>164</v>
      </c>
      <c r="B22" s="144" t="s">
        <v>98</v>
      </c>
      <c r="C22" s="146"/>
      <c r="D22" s="147"/>
      <c r="E22" s="148"/>
      <c r="F22" s="148"/>
      <c r="G22" s="148"/>
      <c r="H22" s="148"/>
      <c r="I22" s="148"/>
      <c r="J22" s="267"/>
      <c r="K22" s="278"/>
      <c r="L22" s="80"/>
      <c r="M22" s="80"/>
      <c r="N22" s="80"/>
    </row>
    <row r="23" spans="1:14" ht="19.5" customHeight="1">
      <c r="A23" s="137"/>
      <c r="B23" s="142"/>
      <c r="C23" s="139" t="s">
        <v>91</v>
      </c>
      <c r="D23" s="140" t="s">
        <v>172</v>
      </c>
      <c r="E23" s="141">
        <v>2763</v>
      </c>
      <c r="F23" s="141">
        <v>7200</v>
      </c>
      <c r="G23" s="141">
        <v>6686</v>
      </c>
      <c r="H23" s="141">
        <v>6567</v>
      </c>
      <c r="I23" s="141">
        <v>6567</v>
      </c>
      <c r="J23" s="268">
        <f>SUM(I23/H23)</f>
        <v>1</v>
      </c>
      <c r="K23" s="278" t="s">
        <v>156</v>
      </c>
      <c r="L23" s="80"/>
      <c r="M23" s="80"/>
      <c r="N23" s="80"/>
    </row>
    <row r="24" spans="1:14" ht="19.5" customHeight="1">
      <c r="A24" s="137"/>
      <c r="B24" s="142"/>
      <c r="C24" s="153" t="s">
        <v>74</v>
      </c>
      <c r="D24" s="140" t="s">
        <v>108</v>
      </c>
      <c r="E24" s="141">
        <v>170</v>
      </c>
      <c r="F24" s="141">
        <v>3000</v>
      </c>
      <c r="G24" s="141">
        <v>3000</v>
      </c>
      <c r="H24" s="141">
        <v>3000</v>
      </c>
      <c r="I24" s="141">
        <v>2985</v>
      </c>
      <c r="J24" s="268">
        <f aca="true" t="shared" si="0" ref="J24:J29">SUM(I24/H24)</f>
        <v>0.995</v>
      </c>
      <c r="K24" s="278" t="s">
        <v>156</v>
      </c>
      <c r="L24" s="80"/>
      <c r="M24" s="80"/>
      <c r="N24" s="80"/>
    </row>
    <row r="25" spans="1:11" ht="19.5" customHeight="1">
      <c r="A25" s="137"/>
      <c r="B25" s="142"/>
      <c r="C25" s="153" t="s">
        <v>123</v>
      </c>
      <c r="D25" s="140" t="s">
        <v>109</v>
      </c>
      <c r="E25" s="141">
        <v>0</v>
      </c>
      <c r="F25" s="141">
        <v>5500</v>
      </c>
      <c r="G25" s="141">
        <v>5500</v>
      </c>
      <c r="H25" s="141">
        <v>5500</v>
      </c>
      <c r="I25" s="141">
        <v>5108</v>
      </c>
      <c r="J25" s="268">
        <f t="shared" si="0"/>
        <v>0.9287272727272727</v>
      </c>
      <c r="K25" s="278" t="s">
        <v>156</v>
      </c>
    </row>
    <row r="26" spans="1:11" ht="93" customHeight="1">
      <c r="A26" s="137"/>
      <c r="B26" s="142"/>
      <c r="C26" s="153" t="s">
        <v>124</v>
      </c>
      <c r="D26" s="140" t="s">
        <v>125</v>
      </c>
      <c r="E26" s="141">
        <v>0</v>
      </c>
      <c r="F26" s="141">
        <v>960</v>
      </c>
      <c r="G26" s="141">
        <v>960</v>
      </c>
      <c r="H26" s="141">
        <v>960</v>
      </c>
      <c r="I26" s="141">
        <v>0</v>
      </c>
      <c r="J26" s="268">
        <f t="shared" si="0"/>
        <v>0</v>
      </c>
      <c r="K26" s="233" t="s">
        <v>190</v>
      </c>
    </row>
    <row r="27" spans="1:11" ht="19.5" customHeight="1">
      <c r="A27" s="137"/>
      <c r="B27" s="142"/>
      <c r="C27" s="153" t="s">
        <v>92</v>
      </c>
      <c r="D27" s="140" t="s">
        <v>126</v>
      </c>
      <c r="E27" s="141">
        <v>0</v>
      </c>
      <c r="F27" s="141">
        <v>960</v>
      </c>
      <c r="G27" s="141">
        <v>960</v>
      </c>
      <c r="H27" s="141">
        <v>960</v>
      </c>
      <c r="I27" s="141">
        <v>707</v>
      </c>
      <c r="J27" s="268">
        <f t="shared" si="0"/>
        <v>0.7364583333333333</v>
      </c>
      <c r="K27" s="278" t="s">
        <v>156</v>
      </c>
    </row>
    <row r="28" spans="1:11" ht="19.5" customHeight="1">
      <c r="A28" s="137"/>
      <c r="B28" s="142"/>
      <c r="C28" s="153" t="s">
        <v>127</v>
      </c>
      <c r="D28" s="140" t="s">
        <v>110</v>
      </c>
      <c r="E28" s="141">
        <v>0</v>
      </c>
      <c r="F28" s="141">
        <v>1920</v>
      </c>
      <c r="G28" s="141">
        <v>1920</v>
      </c>
      <c r="H28" s="149">
        <v>1920</v>
      </c>
      <c r="I28" s="141">
        <v>1591</v>
      </c>
      <c r="J28" s="268">
        <f t="shared" si="0"/>
        <v>0.8286458333333333</v>
      </c>
      <c r="K28" s="278" t="s">
        <v>156</v>
      </c>
    </row>
    <row r="29" spans="1:11" ht="42.75" customHeight="1" thickBot="1">
      <c r="A29" s="119"/>
      <c r="B29" s="154"/>
      <c r="C29" s="155" t="s">
        <v>128</v>
      </c>
      <c r="D29" s="156" t="s">
        <v>111</v>
      </c>
      <c r="E29" s="157">
        <v>0</v>
      </c>
      <c r="F29" s="157">
        <v>960</v>
      </c>
      <c r="G29" s="157">
        <v>960</v>
      </c>
      <c r="H29" s="158">
        <v>960</v>
      </c>
      <c r="I29" s="157">
        <v>0</v>
      </c>
      <c r="J29" s="268">
        <f t="shared" si="0"/>
        <v>0</v>
      </c>
      <c r="K29" s="234" t="s">
        <v>189</v>
      </c>
    </row>
    <row r="30" spans="1:11" ht="19.5" customHeight="1" thickBot="1">
      <c r="A30" s="159"/>
      <c r="B30" s="160"/>
      <c r="C30" s="161"/>
      <c r="D30" s="162"/>
      <c r="E30" s="163"/>
      <c r="F30" s="164"/>
      <c r="G30" s="164"/>
      <c r="H30" s="164"/>
      <c r="I30" s="164"/>
      <c r="J30" s="270"/>
      <c r="K30" s="279"/>
    </row>
    <row r="31" spans="8:10" ht="12.75">
      <c r="H31" s="165"/>
      <c r="J31" s="165"/>
    </row>
    <row r="32" spans="1:14" ht="13.5">
      <c r="A32" s="77" t="s">
        <v>160</v>
      </c>
      <c r="B32" s="78"/>
      <c r="C32" s="79"/>
      <c r="D32" s="80"/>
      <c r="E32" s="71"/>
      <c r="F32" s="71"/>
      <c r="G32" s="71"/>
      <c r="H32" s="71"/>
      <c r="I32" s="71"/>
      <c r="J32" s="71"/>
      <c r="K32" s="81"/>
      <c r="L32" s="1"/>
      <c r="M32" s="1"/>
      <c r="N32" s="1"/>
    </row>
    <row r="33" spans="1:14" ht="13.5">
      <c r="A33" s="77" t="s">
        <v>161</v>
      </c>
      <c r="B33" s="78"/>
      <c r="C33" s="79"/>
      <c r="D33" s="80"/>
      <c r="E33" s="71"/>
      <c r="F33" s="71"/>
      <c r="G33" s="71"/>
      <c r="H33" s="71"/>
      <c r="I33" s="71"/>
      <c r="J33" s="71"/>
      <c r="K33" s="81"/>
      <c r="L33" s="1"/>
      <c r="M33" s="1"/>
      <c r="N33" s="1"/>
    </row>
    <row r="34" spans="1:14" ht="13.5">
      <c r="A34" s="77" t="s">
        <v>162</v>
      </c>
      <c r="B34" s="78"/>
      <c r="C34" s="79"/>
      <c r="D34" s="80"/>
      <c r="E34" s="71"/>
      <c r="F34" s="71"/>
      <c r="G34" s="71"/>
      <c r="H34" s="71"/>
      <c r="I34" s="71"/>
      <c r="J34" s="71"/>
      <c r="K34" s="81"/>
      <c r="L34" s="1"/>
      <c r="M34" s="1"/>
      <c r="N34" s="1"/>
    </row>
    <row r="35" spans="1:14" ht="13.5">
      <c r="A35" s="77" t="s">
        <v>79</v>
      </c>
      <c r="B35" s="78"/>
      <c r="C35" s="79"/>
      <c r="D35" s="80"/>
      <c r="E35" s="71"/>
      <c r="F35" s="71"/>
      <c r="G35" s="71"/>
      <c r="H35" s="71"/>
      <c r="I35" s="71"/>
      <c r="J35" s="71"/>
      <c r="K35" s="81"/>
      <c r="L35" s="1"/>
      <c r="M35" s="1"/>
      <c r="N35" s="1"/>
    </row>
    <row r="37" spans="5:6" ht="12.75">
      <c r="E37" s="166"/>
      <c r="F37" s="166"/>
    </row>
    <row r="38" ht="13.5" thickBot="1"/>
    <row r="39" spans="1:11" ht="18" customHeight="1">
      <c r="A39" s="352" t="s">
        <v>23</v>
      </c>
      <c r="B39" s="167" t="s">
        <v>8</v>
      </c>
      <c r="C39" s="332" t="s">
        <v>165</v>
      </c>
      <c r="D39" s="332"/>
      <c r="E39" s="315" t="s">
        <v>24</v>
      </c>
      <c r="F39" s="315"/>
      <c r="G39" s="356" t="s">
        <v>8</v>
      </c>
      <c r="H39" s="356"/>
      <c r="I39" s="356"/>
      <c r="J39" s="363"/>
      <c r="K39" s="364"/>
    </row>
    <row r="40" spans="1:11" ht="18" customHeight="1">
      <c r="A40" s="353"/>
      <c r="B40" s="168" t="s">
        <v>25</v>
      </c>
      <c r="C40" s="333"/>
      <c r="D40" s="333"/>
      <c r="E40" s="336"/>
      <c r="F40" s="336"/>
      <c r="G40" s="357" t="s">
        <v>25</v>
      </c>
      <c r="H40" s="357"/>
      <c r="I40" s="357"/>
      <c r="J40" s="333"/>
      <c r="K40" s="365"/>
    </row>
    <row r="41" spans="1:11" ht="18" customHeight="1" thickBot="1">
      <c r="A41" s="354"/>
      <c r="B41" s="169" t="s">
        <v>26</v>
      </c>
      <c r="C41" s="329"/>
      <c r="D41" s="329"/>
      <c r="E41" s="316"/>
      <c r="F41" s="316"/>
      <c r="G41" s="358" t="s">
        <v>26</v>
      </c>
      <c r="H41" s="358"/>
      <c r="I41" s="358"/>
      <c r="J41" s="329"/>
      <c r="K41" s="355"/>
    </row>
  </sheetData>
  <sheetProtection/>
  <mergeCells count="14">
    <mergeCell ref="J41:K41"/>
    <mergeCell ref="G39:I39"/>
    <mergeCell ref="G40:I40"/>
    <mergeCell ref="G41:I41"/>
    <mergeCell ref="D6:J6"/>
    <mergeCell ref="D8:J8"/>
    <mergeCell ref="J39:K39"/>
    <mergeCell ref="J40:K40"/>
    <mergeCell ref="A9:B9"/>
    <mergeCell ref="A39:A41"/>
    <mergeCell ref="C41:D41"/>
    <mergeCell ref="C39:D39"/>
    <mergeCell ref="C40:D40"/>
    <mergeCell ref="E39:F41"/>
  </mergeCells>
  <printOptions/>
  <pageMargins left="0.7" right="0.7" top="0.75" bottom="0.75" header="0.3" footer="0.3"/>
  <pageSetup fitToHeight="0"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theme="8" tint="-0.24997000396251678"/>
    <pageSetUpPr fitToPage="1"/>
  </sheetPr>
  <dimension ref="A1:O34"/>
  <sheetViews>
    <sheetView zoomScalePageLayoutView="0" workbookViewId="0" topLeftCell="A4">
      <selection activeCell="M15" sqref="M15"/>
    </sheetView>
  </sheetViews>
  <sheetFormatPr defaultColWidth="9.140625" defaultRowHeight="12.75"/>
  <cols>
    <col min="1" max="1" width="11.00390625" style="10" customWidth="1"/>
    <col min="2" max="2" width="26.7109375" style="10" customWidth="1"/>
    <col min="3" max="3" width="10.00390625" style="10" customWidth="1"/>
    <col min="4" max="4" width="10.140625" style="10" customWidth="1"/>
    <col min="5" max="5" width="12.7109375" style="10" customWidth="1"/>
    <col min="6" max="6" width="11.57421875" style="10" customWidth="1"/>
    <col min="7" max="7" width="11.421875" style="10" customWidth="1"/>
    <col min="8" max="8" width="12.57421875" style="10" customWidth="1"/>
    <col min="9" max="9" width="14.8515625" style="10" customWidth="1"/>
    <col min="10" max="10" width="15.00390625" style="10" customWidth="1"/>
    <col min="11" max="11" width="53.57421875" style="10" customWidth="1"/>
    <col min="12" max="12" width="14.421875" style="10" customWidth="1"/>
    <col min="13" max="16384" width="9.140625" style="10" customWidth="1"/>
  </cols>
  <sheetData>
    <row r="1" spans="1:9" s="33" customFormat="1" ht="15">
      <c r="A1" s="70" t="s">
        <v>173</v>
      </c>
      <c r="D1" s="32"/>
      <c r="E1" s="32"/>
      <c r="F1" s="32"/>
      <c r="G1" s="32"/>
      <c r="H1" s="32"/>
      <c r="I1" s="32"/>
    </row>
    <row r="2" spans="1:9" s="33" customFormat="1" ht="15">
      <c r="A2" s="70" t="s">
        <v>174</v>
      </c>
      <c r="D2" s="32"/>
      <c r="E2" s="32"/>
      <c r="F2" s="32"/>
      <c r="G2" s="32"/>
      <c r="H2" s="32"/>
      <c r="I2" s="32"/>
    </row>
    <row r="4" spans="1:9" s="62" customFormat="1" ht="15.75">
      <c r="A4" s="61" t="s">
        <v>71</v>
      </c>
      <c r="C4" s="63"/>
      <c r="G4" s="64"/>
      <c r="H4" s="64"/>
      <c r="I4" s="64"/>
    </row>
    <row r="5" spans="1:9" s="66" customFormat="1" ht="15.75">
      <c r="A5" s="65" t="s">
        <v>54</v>
      </c>
      <c r="C5" s="65"/>
      <c r="G5" s="67"/>
      <c r="H5" s="67"/>
      <c r="I5" s="67"/>
    </row>
    <row r="6" spans="3:9" ht="13.5" thickBot="1">
      <c r="C6" s="14"/>
      <c r="E6" s="14"/>
      <c r="F6" s="14"/>
      <c r="G6" s="12"/>
      <c r="H6" s="12"/>
      <c r="I6" s="12"/>
    </row>
    <row r="7" spans="1:11" ht="35.25" customHeight="1">
      <c r="A7" s="379" t="s">
        <v>33</v>
      </c>
      <c r="B7" s="370" t="s">
        <v>41</v>
      </c>
      <c r="C7" s="372" t="s">
        <v>178</v>
      </c>
      <c r="D7" s="372" t="s">
        <v>179</v>
      </c>
      <c r="E7" s="372" t="s">
        <v>180</v>
      </c>
      <c r="F7" s="372" t="s">
        <v>177</v>
      </c>
      <c r="G7" s="370" t="s">
        <v>115</v>
      </c>
      <c r="H7" s="370" t="s">
        <v>42</v>
      </c>
      <c r="I7" s="370" t="s">
        <v>166</v>
      </c>
      <c r="J7" s="375" t="s">
        <v>43</v>
      </c>
      <c r="K7" s="377" t="s">
        <v>30</v>
      </c>
    </row>
    <row r="8" spans="1:11" ht="45.75" customHeight="1" thickBot="1">
      <c r="A8" s="380"/>
      <c r="B8" s="371"/>
      <c r="C8" s="373"/>
      <c r="D8" s="373"/>
      <c r="E8" s="373"/>
      <c r="F8" s="373"/>
      <c r="G8" s="371"/>
      <c r="H8" s="371"/>
      <c r="I8" s="371"/>
      <c r="J8" s="376"/>
      <c r="K8" s="378"/>
    </row>
    <row r="9" spans="1:15" ht="32.25" customHeight="1">
      <c r="A9" s="240" t="s">
        <v>88</v>
      </c>
      <c r="B9" s="241" t="s">
        <v>172</v>
      </c>
      <c r="C9" s="242">
        <v>7200</v>
      </c>
      <c r="D9" s="242">
        <v>7200</v>
      </c>
      <c r="E9" s="243">
        <v>2017</v>
      </c>
      <c r="F9" s="242">
        <v>6567</v>
      </c>
      <c r="G9" s="242">
        <v>6686</v>
      </c>
      <c r="H9" s="242">
        <v>6567</v>
      </c>
      <c r="I9" s="242">
        <v>6567</v>
      </c>
      <c r="J9" s="244">
        <v>6567</v>
      </c>
      <c r="K9" s="245" t="s">
        <v>151</v>
      </c>
      <c r="M9" s="232"/>
      <c r="N9" s="232"/>
      <c r="O9" s="232"/>
    </row>
    <row r="10" spans="1:11" ht="49.5" customHeight="1">
      <c r="A10" s="60" t="s">
        <v>89</v>
      </c>
      <c r="B10" s="75" t="s">
        <v>108</v>
      </c>
      <c r="C10" s="76">
        <v>3000</v>
      </c>
      <c r="D10" s="76">
        <v>3000</v>
      </c>
      <c r="E10" s="58">
        <v>2017</v>
      </c>
      <c r="F10" s="76">
        <v>2985</v>
      </c>
      <c r="G10" s="76">
        <v>3000</v>
      </c>
      <c r="H10" s="76">
        <v>2985</v>
      </c>
      <c r="I10" s="76">
        <v>2985</v>
      </c>
      <c r="J10" s="238">
        <v>2985</v>
      </c>
      <c r="K10" s="239" t="s">
        <v>151</v>
      </c>
    </row>
    <row r="11" spans="1:11" ht="49.5" customHeight="1">
      <c r="A11" s="59" t="s">
        <v>112</v>
      </c>
      <c r="B11" s="75" t="s">
        <v>109</v>
      </c>
      <c r="C11" s="76">
        <v>5500</v>
      </c>
      <c r="D11" s="76">
        <v>5500</v>
      </c>
      <c r="E11" s="58">
        <v>2017</v>
      </c>
      <c r="F11" s="76">
        <v>5108</v>
      </c>
      <c r="G11" s="76">
        <v>5500</v>
      </c>
      <c r="H11" s="76">
        <v>5108</v>
      </c>
      <c r="I11" s="76">
        <v>5108</v>
      </c>
      <c r="J11" s="238">
        <v>5108</v>
      </c>
      <c r="K11" s="239" t="s">
        <v>151</v>
      </c>
    </row>
    <row r="12" spans="1:11" ht="101.25" customHeight="1">
      <c r="A12" s="60" t="s">
        <v>112</v>
      </c>
      <c r="B12" s="75" t="s">
        <v>125</v>
      </c>
      <c r="C12" s="76">
        <v>960</v>
      </c>
      <c r="D12" s="76">
        <v>960</v>
      </c>
      <c r="E12" s="58">
        <v>2017</v>
      </c>
      <c r="F12" s="76">
        <v>0</v>
      </c>
      <c r="G12" s="76">
        <v>960</v>
      </c>
      <c r="H12" s="76">
        <v>0</v>
      </c>
      <c r="I12" s="76">
        <v>0</v>
      </c>
      <c r="J12" s="238">
        <v>0</v>
      </c>
      <c r="K12" s="280" t="s">
        <v>190</v>
      </c>
    </row>
    <row r="13" spans="1:11" ht="49.5" customHeight="1">
      <c r="A13" s="59" t="s">
        <v>113</v>
      </c>
      <c r="B13" s="75" t="s">
        <v>126</v>
      </c>
      <c r="C13" s="76">
        <v>960</v>
      </c>
      <c r="D13" s="76">
        <v>960</v>
      </c>
      <c r="E13" s="58">
        <v>2017</v>
      </c>
      <c r="F13" s="76">
        <v>707</v>
      </c>
      <c r="G13" s="76">
        <v>960</v>
      </c>
      <c r="H13" s="76">
        <v>707</v>
      </c>
      <c r="I13" s="76">
        <v>707</v>
      </c>
      <c r="J13" s="238">
        <v>707</v>
      </c>
      <c r="K13" s="239" t="s">
        <v>151</v>
      </c>
    </row>
    <row r="14" spans="1:11" ht="49.5" customHeight="1">
      <c r="A14" s="60" t="s">
        <v>114</v>
      </c>
      <c r="B14" s="75" t="s">
        <v>110</v>
      </c>
      <c r="C14" s="76">
        <v>1920</v>
      </c>
      <c r="D14" s="76">
        <v>1920</v>
      </c>
      <c r="E14" s="58">
        <v>2017</v>
      </c>
      <c r="F14" s="76">
        <v>1591</v>
      </c>
      <c r="G14" s="76">
        <v>1920</v>
      </c>
      <c r="H14" s="76">
        <v>1591</v>
      </c>
      <c r="I14" s="76">
        <v>1591</v>
      </c>
      <c r="J14" s="238">
        <v>1591</v>
      </c>
      <c r="K14" s="239" t="s">
        <v>151</v>
      </c>
    </row>
    <row r="15" spans="1:11" ht="49.5" customHeight="1" thickBot="1">
      <c r="A15" s="246" t="s">
        <v>112</v>
      </c>
      <c r="B15" s="247" t="s">
        <v>111</v>
      </c>
      <c r="C15" s="248">
        <v>960</v>
      </c>
      <c r="D15" s="248">
        <v>960</v>
      </c>
      <c r="E15" s="249">
        <v>2017</v>
      </c>
      <c r="F15" s="248">
        <v>0</v>
      </c>
      <c r="G15" s="248">
        <v>960</v>
      </c>
      <c r="H15" s="248">
        <v>0</v>
      </c>
      <c r="I15" s="248">
        <v>0</v>
      </c>
      <c r="J15" s="250">
        <v>0</v>
      </c>
      <c r="K15" s="251" t="s">
        <v>189</v>
      </c>
    </row>
    <row r="16" spans="1:11" ht="30" customHeight="1" thickBot="1">
      <c r="A16" s="252"/>
      <c r="B16" s="253"/>
      <c r="C16" s="253"/>
      <c r="D16" s="253"/>
      <c r="E16" s="254"/>
      <c r="F16" s="253"/>
      <c r="G16" s="253"/>
      <c r="H16" s="253"/>
      <c r="I16" s="253"/>
      <c r="J16" s="255"/>
      <c r="K16" s="256"/>
    </row>
    <row r="17" spans="1:9" ht="12.75">
      <c r="A17" s="12"/>
      <c r="B17" s="12"/>
      <c r="C17" s="12"/>
      <c r="D17" s="12"/>
      <c r="E17" s="12"/>
      <c r="F17" s="12"/>
      <c r="G17" s="12"/>
      <c r="H17" s="12"/>
      <c r="I17" s="12"/>
    </row>
    <row r="18" spans="5:9" ht="12.75">
      <c r="E18" s="12"/>
      <c r="F18" s="12"/>
      <c r="G18" s="12"/>
      <c r="H18" s="12"/>
      <c r="I18" s="12"/>
    </row>
    <row r="19" spans="7:9" ht="12.75" customHeight="1">
      <c r="G19" s="12"/>
      <c r="H19" s="12"/>
      <c r="I19" s="12"/>
    </row>
    <row r="20" spans="1:9" s="11" customFormat="1" ht="12.75">
      <c r="A20" s="25" t="s">
        <v>55</v>
      </c>
      <c r="G20" s="13"/>
      <c r="H20" s="13"/>
      <c r="I20" s="13"/>
    </row>
    <row r="21" spans="3:9" ht="13.5" thickBot="1">
      <c r="C21" s="15"/>
      <c r="D21" s="27"/>
      <c r="E21" s="14"/>
      <c r="F21" s="14"/>
      <c r="G21" s="27"/>
      <c r="H21" s="15"/>
      <c r="I21" s="15"/>
    </row>
    <row r="22" spans="1:12" ht="23.25" customHeight="1">
      <c r="A22" s="384" t="s">
        <v>33</v>
      </c>
      <c r="B22" s="372" t="s">
        <v>41</v>
      </c>
      <c r="C22" s="26" t="s">
        <v>31</v>
      </c>
      <c r="D22" s="372" t="s">
        <v>178</v>
      </c>
      <c r="E22" s="372" t="s">
        <v>179</v>
      </c>
      <c r="F22" s="372" t="s">
        <v>180</v>
      </c>
      <c r="G22" s="372" t="s">
        <v>177</v>
      </c>
      <c r="H22" s="372" t="s">
        <v>115</v>
      </c>
      <c r="I22" s="372" t="s">
        <v>42</v>
      </c>
      <c r="J22" s="372" t="s">
        <v>166</v>
      </c>
      <c r="K22" s="372" t="s">
        <v>43</v>
      </c>
      <c r="L22" s="381" t="s">
        <v>30</v>
      </c>
    </row>
    <row r="23" spans="1:12" ht="23.25" customHeight="1">
      <c r="A23" s="385"/>
      <c r="B23" s="374"/>
      <c r="C23" s="374" t="s">
        <v>32</v>
      </c>
      <c r="D23" s="374"/>
      <c r="E23" s="374"/>
      <c r="F23" s="374"/>
      <c r="G23" s="374"/>
      <c r="H23" s="374"/>
      <c r="I23" s="374"/>
      <c r="J23" s="374"/>
      <c r="K23" s="374"/>
      <c r="L23" s="382"/>
    </row>
    <row r="24" spans="1:12" ht="44.25" customHeight="1" thickBot="1">
      <c r="A24" s="386"/>
      <c r="B24" s="373"/>
      <c r="C24" s="373"/>
      <c r="D24" s="373"/>
      <c r="E24" s="373"/>
      <c r="F24" s="373"/>
      <c r="G24" s="373"/>
      <c r="H24" s="373"/>
      <c r="I24" s="373"/>
      <c r="J24" s="373"/>
      <c r="K24" s="373"/>
      <c r="L24" s="383"/>
    </row>
    <row r="25" spans="1:12" ht="12.75">
      <c r="A25" s="16"/>
      <c r="B25" s="17"/>
      <c r="C25" s="17"/>
      <c r="D25" s="17"/>
      <c r="E25" s="17"/>
      <c r="F25" s="17"/>
      <c r="G25" s="17"/>
      <c r="H25" s="17"/>
      <c r="I25" s="17"/>
      <c r="J25" s="17"/>
      <c r="K25" s="17"/>
      <c r="L25" s="18"/>
    </row>
    <row r="26" spans="1:12" ht="12.75">
      <c r="A26" s="19"/>
      <c r="B26" s="20"/>
      <c r="C26" s="20"/>
      <c r="D26" s="20"/>
      <c r="E26" s="20"/>
      <c r="F26" s="20"/>
      <c r="G26" s="20"/>
      <c r="H26" s="20"/>
      <c r="I26" s="20"/>
      <c r="J26" s="20"/>
      <c r="K26" s="20"/>
      <c r="L26" s="21"/>
    </row>
    <row r="27" spans="1:12" ht="12.75">
      <c r="A27" s="19"/>
      <c r="B27" s="20"/>
      <c r="C27" s="20"/>
      <c r="D27" s="20"/>
      <c r="E27" s="20"/>
      <c r="F27" s="20"/>
      <c r="G27" s="20"/>
      <c r="H27" s="20"/>
      <c r="I27" s="20"/>
      <c r="J27" s="20"/>
      <c r="K27" s="20"/>
      <c r="L27" s="21"/>
    </row>
    <row r="28" spans="1:12" ht="13.5" thickBot="1">
      <c r="A28" s="22"/>
      <c r="B28" s="23"/>
      <c r="C28" s="23"/>
      <c r="D28" s="23"/>
      <c r="E28" s="23"/>
      <c r="F28" s="23"/>
      <c r="G28" s="23"/>
      <c r="H28" s="23"/>
      <c r="I28" s="23"/>
      <c r="J28" s="23"/>
      <c r="K28" s="23"/>
      <c r="L28" s="24"/>
    </row>
    <row r="31" ht="13.5" thickBot="1"/>
    <row r="32" spans="1:11" ht="12.75" customHeight="1">
      <c r="A32" s="366" t="s">
        <v>23</v>
      </c>
      <c r="B32" s="34" t="s">
        <v>8</v>
      </c>
      <c r="C32" s="369" t="s">
        <v>165</v>
      </c>
      <c r="D32" s="369"/>
      <c r="E32" s="369"/>
      <c r="F32" s="369"/>
      <c r="G32" s="369"/>
      <c r="H32" s="315" t="s">
        <v>24</v>
      </c>
      <c r="I32" s="34" t="s">
        <v>8</v>
      </c>
      <c r="J32" s="338"/>
      <c r="K32" s="339"/>
    </row>
    <row r="33" spans="1:11" ht="12.75">
      <c r="A33" s="367"/>
      <c r="B33" s="28" t="s">
        <v>25</v>
      </c>
      <c r="C33" s="333"/>
      <c r="D33" s="333"/>
      <c r="E33" s="333"/>
      <c r="F33" s="333"/>
      <c r="G33" s="333"/>
      <c r="H33" s="336"/>
      <c r="I33" s="28" t="s">
        <v>25</v>
      </c>
      <c r="J33" s="340"/>
      <c r="K33" s="341"/>
    </row>
    <row r="34" spans="1:11" ht="13.5" thickBot="1">
      <c r="A34" s="368"/>
      <c r="B34" s="35" t="s">
        <v>26</v>
      </c>
      <c r="C34" s="333"/>
      <c r="D34" s="333"/>
      <c r="E34" s="333"/>
      <c r="F34" s="333"/>
      <c r="G34" s="333"/>
      <c r="H34" s="316"/>
      <c r="I34" s="35" t="s">
        <v>26</v>
      </c>
      <c r="J34" s="319"/>
      <c r="K34" s="320"/>
    </row>
  </sheetData>
  <sheetProtection/>
  <mergeCells count="31">
    <mergeCell ref="A7:A8"/>
    <mergeCell ref="L22:L24"/>
    <mergeCell ref="H32:H34"/>
    <mergeCell ref="K22:K24"/>
    <mergeCell ref="G7:G8"/>
    <mergeCell ref="H7:H8"/>
    <mergeCell ref="A22:A24"/>
    <mergeCell ref="B22:B24"/>
    <mergeCell ref="F7:F8"/>
    <mergeCell ref="E7:E8"/>
    <mergeCell ref="J7:J8"/>
    <mergeCell ref="K7:K8"/>
    <mergeCell ref="J22:J24"/>
    <mergeCell ref="H22:H24"/>
    <mergeCell ref="I22:I24"/>
    <mergeCell ref="I7:I8"/>
    <mergeCell ref="B7:B8"/>
    <mergeCell ref="C7:C8"/>
    <mergeCell ref="C23:C24"/>
    <mergeCell ref="G22:G24"/>
    <mergeCell ref="D22:D24"/>
    <mergeCell ref="E22:E24"/>
    <mergeCell ref="F22:F24"/>
    <mergeCell ref="D7:D8"/>
    <mergeCell ref="J32:K32"/>
    <mergeCell ref="J33:K33"/>
    <mergeCell ref="J34:K34"/>
    <mergeCell ref="A32:A34"/>
    <mergeCell ref="C32:G32"/>
    <mergeCell ref="C33:G33"/>
    <mergeCell ref="C34:G34"/>
  </mergeCells>
  <printOptions/>
  <pageMargins left="0.7" right="0.7" top="0.75" bottom="0.75" header="0.3" footer="0.3"/>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2018-02-26T10:45:55Z</cp:lastPrinted>
  <dcterms:created xsi:type="dcterms:W3CDTF">2006-01-12T07:01:41Z</dcterms:created>
  <dcterms:modified xsi:type="dcterms:W3CDTF">2018-02-26T10:45:57Z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