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21" windowWidth="15480" windowHeight="6180" tabRatio="715" activeTab="2"/>
  </bookViews>
  <sheets>
    <sheet name="Aneksi 2 ATP" sheetId="1" r:id="rId1"/>
    <sheet name="Aneksi nr.3 ATP" sheetId="2" r:id="rId2"/>
    <sheet name="Aneksi nr.4 ATP" sheetId="3" r:id="rId3"/>
    <sheet name="Aneksi nr.5 AT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<sst xmlns="http://schemas.openxmlformats.org/spreadsheetml/2006/main" count="266" uniqueCount="169">
  <si>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</si>
  <si>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</si>
  <si>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</si>
  <si>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</si>
  <si>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</si>
  <si>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</si>
  <si>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</si>
  <si>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</si>
  <si>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</si>
  <si>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</si>
  <si>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</si>
  <si>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</si>
  <si>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</si>
  <si>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</si>
  <si>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</si>
  <si>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</si>
  <si>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</si>
  <si>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</si>
  <si>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</si>
  <si>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</si>
  <si>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</si>
  <si>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</si>
  <si>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</si>
  <si>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</si>
  <si>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</si>
  <si>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</si>
  <si>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</si>
  <si>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</si>
  <si>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</si>
  <si>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</si>
  <si>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</si>
  <si>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</si>
  <si>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</si>
  <si>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</si>
  <si>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</si>
  <si>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</si>
  <si>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</si>
  <si>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</si>
  <si>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</si>
  <si>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</si>
  <si>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</si>
  <si>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</si>
  <si>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</si>
  <si>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</si>
  <si>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</si>
  <si>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</si>
  <si>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</si>
  <si>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</si>
  <si>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</si>
  <si>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</si>
  <si>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</si>
  <si>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</si>
  <si>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</si>
  <si>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</si>
  <si>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</si>
  <si>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</si>
  <si>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</si>
  <si>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</si>
  <si>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</si>
  <si>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</si>
  <si>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</si>
  <si>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</si>
  <si>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</si>
  <si>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</si>
  <si>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</si>
  <si>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</si>
  <si>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</si>
  <si>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</si>
  <si>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</si>
  <si>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</si>
  <si>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</si>
  <si>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</si>
  <si>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</si>
  <si>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</si>
  <si>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</si>
  <si>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</si>
  <si>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</si>
  <si>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</si>
  <si>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</si>
  <si>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</si>
  <si>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</si>
  <si>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</si>
  <si>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</si>
  <si>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</si>
  <si>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</si>
  <si>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</si>
  <si>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</si>
  <si>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</si>
  <si>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</si>
  <si>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</si>
  <si>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</si>
  <si>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</si>
  <si>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>D</t>
  </si>
  <si>
    <t>E</t>
  </si>
  <si>
    <t>01180</t>
  </si>
  <si>
    <t>Ky produkt eshte realizuar 100%</t>
  </si>
  <si>
    <t>Blerje paisje elektronike</t>
  </si>
  <si>
    <t>M 140049</t>
  </si>
  <si>
    <t>Nr vendimesh</t>
  </si>
  <si>
    <t>Nr Subjektesh</t>
  </si>
  <si>
    <t>Numer ceshtjesh</t>
  </si>
  <si>
    <t>cope</t>
  </si>
  <si>
    <t xml:space="preserve">Niveli i Planifikuar per 4-Mujorin e pare </t>
  </si>
  <si>
    <t xml:space="preserve">Niveli faktik per 4-Mujorin e pare </t>
  </si>
  <si>
    <t xml:space="preserve">Sasia e Planifikuar per 4-Mujorin e pare </t>
  </si>
  <si>
    <t>Shpenzimet 
Planifikuar per 4-Mujorin e pare</t>
  </si>
  <si>
    <t>Kosto per Njesi 
Planifikuar per 4-Mujorin e pare</t>
  </si>
  <si>
    <t>Shpenzimet 
(sipas vitit paraardhes)</t>
  </si>
  <si>
    <t>Sasia (sipas planit te vitit korent)</t>
  </si>
  <si>
    <t>Shpenzimet 
(sipas planit te vitit korent)</t>
  </si>
  <si>
    <t>Kosto per Njesi 
(sipas planit te vitit korent)</t>
  </si>
  <si>
    <t>Sasia Faktike (ne fund te vitit korent)</t>
  </si>
  <si>
    <t>Shpenzimet Faktike (ne fund te vitit korent)</t>
  </si>
  <si>
    <t>Kosto per Njesi Faktike (ne fund te vitit korent)</t>
  </si>
  <si>
    <t>V</t>
  </si>
  <si>
    <t>Niveli i rishikuar ne vitin korent</t>
  </si>
  <si>
    <r>
      <t xml:space="preserve">Sasia Faktike (sipas vitit </t>
    </r>
    <r>
      <rPr>
        <b/>
        <sz val="11"/>
        <rFont val="Times New Roman"/>
        <family val="1"/>
      </rPr>
      <t>paraardhes</t>
    </r>
    <r>
      <rPr>
        <b/>
        <sz val="12"/>
        <rFont val="Times New Roman"/>
        <family val="1"/>
      </rPr>
      <t>)</t>
    </r>
  </si>
  <si>
    <r>
      <t xml:space="preserve">Kosto per Njesi (sipas vitit </t>
    </r>
    <r>
      <rPr>
        <b/>
        <sz val="11"/>
        <rFont val="Times New Roman"/>
        <family val="1"/>
      </rPr>
      <t>paraardhes</t>
    </r>
    <r>
      <rPr>
        <b/>
        <sz val="12"/>
        <rFont val="Times New Roman"/>
        <family val="1"/>
      </rPr>
      <t>)</t>
    </r>
  </si>
  <si>
    <r>
      <t xml:space="preserve">Sasia (sipas </t>
    </r>
    <r>
      <rPr>
        <b/>
        <sz val="12"/>
        <color indexed="60"/>
        <rFont val="Times New Roman"/>
        <family val="1"/>
      </rPr>
      <t>planit</t>
    </r>
    <r>
      <rPr>
        <b/>
        <sz val="12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te rishikuar</t>
    </r>
    <r>
      <rPr>
        <b/>
        <sz val="12"/>
        <rFont val="Times New Roman"/>
        <family val="1"/>
      </rPr>
      <t xml:space="preserve"> te vitit korent)</t>
    </r>
  </si>
  <si>
    <r>
      <t xml:space="preserve">Shpenzimet 
(sipas </t>
    </r>
    <r>
      <rPr>
        <b/>
        <sz val="12"/>
        <color indexed="60"/>
        <rFont val="Times New Roman"/>
        <family val="1"/>
      </rPr>
      <t xml:space="preserve">planit te rishikuar </t>
    </r>
    <r>
      <rPr>
        <b/>
        <sz val="12"/>
        <rFont val="Times New Roman"/>
        <family val="1"/>
      </rPr>
      <t>te vitit korent)</t>
    </r>
  </si>
  <si>
    <r>
      <t xml:space="preserve">Kosto per Njesi 
(sipas </t>
    </r>
    <r>
      <rPr>
        <b/>
        <sz val="12"/>
        <color indexed="60"/>
        <rFont val="Times New Roman"/>
        <family val="1"/>
      </rPr>
      <t>planit te rishikuar</t>
    </r>
    <r>
      <rPr>
        <b/>
        <sz val="12"/>
        <rFont val="Times New Roman"/>
        <family val="1"/>
      </rPr>
      <t xml:space="preserve"> te vitit korent)</t>
    </r>
  </si>
  <si>
    <t>*Objektivat e politikës*:</t>
  </si>
  <si>
    <r>
      <t>Emertimi i Treguesit te Performances</t>
    </r>
    <r>
      <rPr>
        <b/>
        <sz val="11"/>
        <color indexed="60"/>
        <rFont val="Times New Roman"/>
        <family val="1"/>
      </rPr>
      <t>***</t>
    </r>
    <r>
      <rPr>
        <b/>
        <sz val="11"/>
        <color indexed="8"/>
        <rFont val="Times New Roman"/>
        <family val="1"/>
      </rPr>
      <t>/Produktit</t>
    </r>
  </si>
  <si>
    <t>Niveli i planifikuar ne vitin korent ha</t>
  </si>
  <si>
    <t>Realizuar 100%</t>
  </si>
  <si>
    <t>Shërbimi i Trajtimit  të Pronave</t>
  </si>
  <si>
    <t xml:space="preserve">Shërbimi i Trajtimit  të Pronave </t>
  </si>
  <si>
    <t xml:space="preserve">V = V - I
</t>
  </si>
  <si>
    <t xml:space="preserve">V = V - II
</t>
  </si>
  <si>
    <t xml:space="preserve">V = V - III
</t>
  </si>
  <si>
    <r>
      <rPr>
        <b/>
        <i/>
        <sz val="10"/>
        <color indexed="60"/>
        <rFont val="Times New Roman"/>
        <family val="1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</si>
  <si>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Times New Roman"/>
        <family val="1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</si>
  <si>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Times New Roman"/>
        <family val="1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</si>
  <si>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Shpërndarja e Fondit Fizik dhe  Financiar</t>
  </si>
  <si>
    <t>Vendime nga Oborret në përdorim</t>
  </si>
  <si>
    <t>Nr.Vendimesh</t>
  </si>
  <si>
    <t>Trajtimi  i kërkesave  për njohje pronësie ndër vite</t>
  </si>
  <si>
    <t>Nr .Vendimesh</t>
  </si>
  <si>
    <t>Shpërndarja e fondit të Aluiznit</t>
  </si>
  <si>
    <t>Regjistri i Vendimeve Përfundimtare për kompensim  që kanë njohur këtë të drejtë, të vleresuara sipas metodologjisë së miratuar në ligj dhe Akteve nënligjore.</t>
  </si>
  <si>
    <t>Blerje Bombula  Fikse Automatike kundër Zjarrit</t>
  </si>
  <si>
    <t>Vendime të ankimuara në gjykatë</t>
  </si>
  <si>
    <t>i vitit paraardhes
Viti 2017</t>
  </si>
  <si>
    <t>Plan                   Viti 2018</t>
  </si>
  <si>
    <t>Plan Fillestar Viti 2018</t>
  </si>
  <si>
    <t>Plan i Rishikuar Viti 2018</t>
  </si>
  <si>
    <t>Jonida Baçi</t>
  </si>
  <si>
    <t>Shpërndarja e Fondit Jashtë Buxhetor sipas VKM të miratuara  2008 e në vazhdim</t>
  </si>
  <si>
    <t xml:space="preserve">Objektivi 3 </t>
  </si>
  <si>
    <t>Objektivi 2</t>
  </si>
  <si>
    <t>Objektivi 2  Realizuar 100%</t>
  </si>
  <si>
    <t xml:space="preserve">Trajtimi  i kërkesave  për njohje pronësie ndër vite </t>
  </si>
  <si>
    <t>Objektivi 1</t>
  </si>
  <si>
    <t>M 140331</t>
  </si>
  <si>
    <t>Plani i buxhetit viti 2018</t>
  </si>
  <si>
    <t>Buxheti 2018</t>
  </si>
  <si>
    <t>Prokurohet nga AKSHI</t>
  </si>
  <si>
    <t>=</t>
  </si>
  <si>
    <t>Objektivi 3  Realizuar 100%</t>
  </si>
  <si>
    <t>Ky produktë është realizuar 100% , është përdorur fond nga BSH</t>
  </si>
  <si>
    <t>Kërkesat tona për paisjet Elektronike janë Dërguar tek AKSHI për tu prokuruar</t>
  </si>
  <si>
    <t>Periudha e Raportimit: Janar-Prill 2018</t>
  </si>
  <si>
    <t>Rregullimi i çështjes së pronave ne zbatim te ligjit 133/2015 Për trajtimin e pronës dhe përfundimin e proçesit të kompensimit të pronave dhe akteve nënligjore.</t>
  </si>
  <si>
    <t xml:space="preserve">Të kryej  proçesin e  vlerësimit financiar të vendimeve përfundimtare nga viti 1993 e në vijim dhe të shpërndajë Fondin Special të Kompensimit  sipas akteve ligjore në fuqi.  </t>
  </si>
  <si>
    <t>Të kryeje proçesin e trajtimit të pronësisë për dosjet pa vendim që ndodhen  pranë institucionit dhe dosjet e reja që u hapen në kuadër të ligjit .</t>
  </si>
  <si>
    <t>1606 vendime të vitetve 1993-1997 dhe 1781 vendime për vitin 1998 të publikuar në datën 14.05.2018 të cilat do të pasqyrohen në 4 -Mujorin e 2 të vitit 2018</t>
  </si>
  <si>
    <t>Objektivi 1 Ky objektiv eshte realizuar 68%, këtu ka ndikuar në mos realizimin i proçedurës së prokurimit dhe mos shpërndarja e fondit të kompensimit</t>
  </si>
  <si>
    <t xml:space="preserve">Tenderimi behet nga AKSHI </t>
  </si>
  <si>
    <t>Subjektet që kanë përfituar janë ata që kanë aplikuar kërkesë të vecantë. Mos realizimi i këtij produktit janë subjektet që përfitojnë kompensim financiar dhe fizik sipas VKM 766/2017, janë lajmëraur për vazhdimësinë proçedurave sipas VKM dhe pjesa dërmuese e subjekteve kanë hequr dorë për të pëfituar kompensim.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</si>
</sst>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&quot;Lek&quot;_-;\-* #,##0&quot;Lek&quot;_-;_-* &quot;-&quot;&quot;Lek&quot;_-;_-@_-"/>
    <numFmt numFmtId="167" formatCode="_-* #,##0_L_e_k_-;\-* #,##0_L_e_k_-;_-* &quot;-&quot;_L_e_k_-;_-@_-"/>
    <numFmt numFmtId="168" formatCode="_-* #,##0.00&quot;Lek&quot;_-;\-* #,##0.00&quot;Lek&quot;_-;_-* &quot;-&quot;??&quot;Lek&quot;_-;_-@_-"/>
    <numFmt numFmtId="169" formatCode="_-* #,##0.00_L_e_k_-;\-* #,##0.00_L_e_k_-;_-* &quot;-&quot;??_L_e_k_-;_-@_-"/>
    <numFmt numFmtId="170" formatCode="#,##0.0"/>
    <numFmt numFmtId="171" formatCode="_(* #,##0_);_(* \(#,##0\);_(* &quot;-&quot;??_);_(@_)"/>
    <numFmt numFmtId="172" formatCode="0.0%"/>
    <numFmt numFmtId="173" formatCode="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General\ \ \ \ \ \ "/>
    <numFmt numFmtId="186" formatCode="0.0\ \ \ \ \ \ \ \ "/>
    <numFmt numFmtId="187" formatCode="mmmm\ yyyy"/>
    <numFmt numFmtId="188" formatCode="#,##0\ &quot;Kč&quot;;\-#,##0\ &quot;Kč&quot;"/>
    <numFmt numFmtId="189" formatCode="#,##0.0____"/>
    <numFmt numFmtId="190" formatCode="\$#,##0.00\ ;\(\$#,##0.00\)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_-* #,##0_L_e_k_-;\-* #,##0_L_e_k_-;_-* &quot;-&quot;??_L_e_k_-;_-@_-"/>
    <numFmt numFmtId="194" formatCode="0.0000%"/>
    <numFmt numFmtId="195" formatCode="_-* #,##0.0_L_e_k_-;\-* #,##0.0_L_e_k_-;_-* &quot;-&quot;??_L_e_k_-;_-@_-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9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8"/>
      <name val="Times New Roman"/>
      <family val="1"/>
    </font>
    <font>
      <b/>
      <sz val="11"/>
      <color indexed="60"/>
      <name val="Times New Roman"/>
      <family val="1"/>
    </font>
    <font>
      <b/>
      <sz val="8"/>
      <color indexed="12"/>
      <name val="Times New Roman"/>
      <family val="1"/>
    </font>
    <font>
      <b/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u val="single"/>
      <sz val="12"/>
      <color indexed="60"/>
      <name val="Times New Roman"/>
      <family val="1"/>
    </font>
    <font>
      <u val="single"/>
      <sz val="9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60"/>
      <name val="Times New Roman"/>
      <family val="1"/>
    </font>
    <font>
      <b/>
      <i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rgb="FFC00000"/>
      <name val="Times New Roman"/>
      <family val="1"/>
    </font>
    <font>
      <u val="single"/>
      <sz val="12"/>
      <color rgb="FFC00000"/>
      <name val="Times New Roman"/>
      <family val="1"/>
    </font>
    <font>
      <u val="single"/>
      <sz val="9"/>
      <color rgb="FFC00000"/>
      <name val="Times New Roman"/>
      <family val="1"/>
    </font>
    <font>
      <b/>
      <u val="single"/>
      <sz val="12"/>
      <color rgb="FFC00000"/>
      <name val="Times New Roman"/>
      <family val="1"/>
    </font>
    <font>
      <sz val="11"/>
      <color rgb="FF000000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u val="single"/>
      <sz val="10"/>
      <color rgb="FFC00000"/>
      <name val="Times New Roman"/>
      <family val="1"/>
    </font>
    <font>
      <u val="single"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79" fontId="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3" fontId="0" fillId="8" borderId="1" applyNumberFormat="0">
      <alignment/>
      <protection/>
    </xf>
    <xf numFmtId="0" fontId="10" fillId="20" borderId="2" applyNumberFormat="0" applyAlignment="0" applyProtection="0"/>
    <xf numFmtId="0" fontId="11" fillId="0" borderId="3" applyNumberFormat="0" applyFont="0" applyFill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0" fontId="13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4" fillId="0" borderId="0">
      <alignment horizontal="right"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20" borderId="0" applyNumberFormat="0" applyBorder="0" applyProtection="0">
      <alignment/>
    </xf>
    <xf numFmtId="180" fontId="0" fillId="0" borderId="0" applyFont="0" applyFill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0" fillId="7" borderId="2" applyNumberFormat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3" fontId="0" fillId="7" borderId="0" applyNumberFormat="0" applyBorder="0">
      <alignment/>
      <protection/>
    </xf>
    <xf numFmtId="170" fontId="21" fillId="0" borderId="0">
      <alignment/>
      <protection/>
    </xf>
    <xf numFmtId="0" fontId="22" fillId="0" borderId="10" applyNumberFormat="0" applyFill="0" applyAlignment="0" applyProtection="0"/>
    <xf numFmtId="188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27" fillId="20" borderId="11" applyNumberFormat="0" applyAlignment="0" applyProtection="0"/>
    <xf numFmtId="40" fontId="5" fillId="22" borderId="0">
      <alignment horizontal="right"/>
      <protection/>
    </xf>
    <xf numFmtId="40" fontId="5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" fontId="11" fillId="0" borderId="0" applyFont="0" applyFill="0" applyBorder="0" applyAlignment="0" applyProtection="0"/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3" fontId="0" fillId="25" borderId="1" applyNumberFormat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5" fillId="0" borderId="0">
      <alignment vertical="top"/>
      <protection/>
    </xf>
    <xf numFmtId="0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13" applyNumberFormat="0" applyFont="0" applyFill="0" applyBorder="0" applyAlignment="0" applyProtection="0"/>
    <xf numFmtId="185" fontId="6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86" fontId="35" fillId="0" borderId="0" applyNumberFormat="0" applyFont="0" applyFill="0" applyBorder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7" fontId="23" fillId="0" borderId="0">
      <alignment horizontal="right"/>
      <protection/>
    </xf>
    <xf numFmtId="187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4" fillId="0" borderId="0">
      <alignment horizontal="right"/>
      <protection/>
    </xf>
    <xf numFmtId="173" fontId="4" fillId="0" borderId="0">
      <alignment horizontal="right"/>
      <protection/>
    </xf>
    <xf numFmtId="0" fontId="38" fillId="0" borderId="0" applyProtection="0">
      <alignment/>
    </xf>
    <xf numFmtId="19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14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418">
    <xf numFmtId="0" fontId="0" fillId="0" borderId="0" xfId="0" applyAlignment="1">
      <alignment/>
    </xf>
    <xf numFmtId="49" fontId="43" fillId="26" borderId="15" xfId="0" applyNumberFormat="1" applyFont="1" applyFill="1" applyBorder="1" applyAlignment="1">
      <alignment horizontal="center" vertical="center"/>
    </xf>
    <xf numFmtId="0" fontId="43" fillId="26" borderId="9" xfId="0" applyFont="1" applyFill="1" applyBorder="1" applyAlignment="1">
      <alignment vertical="center" wrapText="1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42" fillId="0" borderId="15" xfId="0" applyFont="1" applyFill="1" applyBorder="1" applyAlignment="1">
      <alignment horizontal="center" vertical="center"/>
    </xf>
    <xf numFmtId="0" fontId="46" fillId="27" borderId="16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27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77" fillId="0" borderId="18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4" fillId="27" borderId="20" xfId="0" applyNumberFormat="1" applyFont="1" applyFill="1" applyBorder="1" applyAlignment="1">
      <alignment horizontal="center" vertical="center"/>
    </xf>
    <xf numFmtId="3" fontId="4" fillId="28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4" fillId="27" borderId="9" xfId="0" applyNumberFormat="1" applyFont="1" applyFill="1" applyBorder="1" applyAlignment="1">
      <alignment horizontal="center" vertical="center"/>
    </xf>
    <xf numFmtId="3" fontId="4" fillId="28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/>
    </xf>
    <xf numFmtId="3" fontId="23" fillId="26" borderId="0" xfId="0" applyNumberFormat="1" applyFont="1" applyFill="1" applyAlignment="1">
      <alignment vertical="center"/>
    </xf>
    <xf numFmtId="0" fontId="23" fillId="26" borderId="0" xfId="0" applyFont="1" applyFill="1" applyAlignment="1">
      <alignment/>
    </xf>
    <xf numFmtId="0" fontId="4" fillId="27" borderId="25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170" fontId="4" fillId="27" borderId="9" xfId="0" applyNumberFormat="1" applyFont="1" applyFill="1" applyBorder="1" applyAlignment="1">
      <alignment horizontal="center" vertical="center"/>
    </xf>
    <xf numFmtId="0" fontId="4" fillId="27" borderId="26" xfId="0" applyFont="1" applyFill="1" applyBorder="1" applyAlignment="1">
      <alignment horizontal="center"/>
    </xf>
    <xf numFmtId="0" fontId="4" fillId="27" borderId="27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29" xfId="0" applyFont="1" applyFill="1" applyBorder="1" applyAlignment="1">
      <alignment horizontal="center"/>
    </xf>
    <xf numFmtId="170" fontId="4" fillId="27" borderId="28" xfId="0" applyNumberFormat="1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/>
    </xf>
    <xf numFmtId="193" fontId="23" fillId="0" borderId="0" xfId="53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 vertical="center"/>
    </xf>
    <xf numFmtId="193" fontId="23" fillId="0" borderId="0" xfId="53" applyNumberFormat="1" applyFont="1" applyFill="1" applyAlignment="1">
      <alignment/>
    </xf>
    <xf numFmtId="0" fontId="23" fillId="0" borderId="0" xfId="111" applyFont="1" applyFill="1" applyAlignment="1">
      <alignment vertical="center" wrapText="1"/>
      <protection/>
    </xf>
    <xf numFmtId="0" fontId="23" fillId="0" borderId="0" xfId="111" applyFont="1" applyFill="1" applyAlignment="1">
      <alignment vertical="center"/>
      <protection/>
    </xf>
    <xf numFmtId="0" fontId="78" fillId="0" borderId="0" xfId="111" applyFont="1" applyFill="1" applyAlignment="1">
      <alignment vertical="center"/>
      <protection/>
    </xf>
    <xf numFmtId="0" fontId="32" fillId="26" borderId="20" xfId="111" applyFont="1" applyFill="1" applyBorder="1" applyAlignment="1">
      <alignment vertical="center" wrapText="1"/>
      <protection/>
    </xf>
    <xf numFmtId="3" fontId="32" fillId="26" borderId="20" xfId="53" applyNumberFormat="1" applyFont="1" applyFill="1" applyBorder="1" applyAlignment="1">
      <alignment vertical="center" wrapText="1"/>
    </xf>
    <xf numFmtId="0" fontId="23" fillId="0" borderId="0" xfId="111" applyFont="1" applyFill="1" applyBorder="1" applyAlignment="1">
      <alignment vertical="center" wrapText="1"/>
      <protection/>
    </xf>
    <xf numFmtId="0" fontId="78" fillId="0" borderId="0" xfId="111" applyFont="1" applyFill="1" applyBorder="1" applyAlignment="1">
      <alignment vertical="center"/>
      <protection/>
    </xf>
    <xf numFmtId="0" fontId="32" fillId="0" borderId="0" xfId="111" applyFont="1" applyFill="1" applyAlignment="1">
      <alignment vertical="center" wrapText="1"/>
      <protection/>
    </xf>
    <xf numFmtId="0" fontId="32" fillId="0" borderId="0" xfId="111" applyFont="1" applyFill="1" applyBorder="1" applyAlignment="1">
      <alignment vertical="center" wrapText="1"/>
      <protection/>
    </xf>
    <xf numFmtId="0" fontId="23" fillId="27" borderId="31" xfId="111" applyFont="1" applyFill="1" applyBorder="1" applyAlignment="1">
      <alignment vertical="center" wrapText="1"/>
      <protection/>
    </xf>
    <xf numFmtId="0" fontId="23" fillId="27" borderId="20" xfId="111" applyFont="1" applyFill="1" applyBorder="1" applyAlignment="1">
      <alignment vertical="center" wrapText="1"/>
      <protection/>
    </xf>
    <xf numFmtId="0" fontId="23" fillId="27" borderId="32" xfId="111" applyFont="1" applyFill="1" applyBorder="1" applyAlignment="1">
      <alignment vertical="center" wrapText="1"/>
      <protection/>
    </xf>
    <xf numFmtId="0" fontId="23" fillId="27" borderId="15" xfId="111" applyFont="1" applyFill="1" applyBorder="1" applyAlignment="1">
      <alignment vertical="center" wrapText="1"/>
      <protection/>
    </xf>
    <xf numFmtId="0" fontId="23" fillId="27" borderId="9" xfId="111" applyFont="1" applyFill="1" applyBorder="1" applyAlignment="1">
      <alignment vertical="center" wrapText="1"/>
      <protection/>
    </xf>
    <xf numFmtId="0" fontId="23" fillId="27" borderId="33" xfId="111" applyFont="1" applyFill="1" applyBorder="1" applyAlignment="1">
      <alignment vertical="center" wrapText="1"/>
      <protection/>
    </xf>
    <xf numFmtId="0" fontId="23" fillId="27" borderId="34" xfId="111" applyFont="1" applyFill="1" applyBorder="1" applyAlignment="1">
      <alignment vertical="center" wrapText="1"/>
      <protection/>
    </xf>
    <xf numFmtId="0" fontId="23" fillId="27" borderId="35" xfId="111" applyFont="1" applyFill="1" applyBorder="1" applyAlignment="1">
      <alignment vertical="center" wrapText="1"/>
      <protection/>
    </xf>
    <xf numFmtId="0" fontId="23" fillId="27" borderId="36" xfId="111" applyFont="1" applyFill="1" applyBorder="1" applyAlignment="1">
      <alignment vertical="center" wrapText="1"/>
      <protection/>
    </xf>
    <xf numFmtId="0" fontId="79" fillId="0" borderId="0" xfId="111" applyFont="1" applyFill="1" applyAlignment="1">
      <alignment vertical="center"/>
      <protection/>
    </xf>
    <xf numFmtId="0" fontId="80" fillId="0" borderId="0" xfId="111" applyFont="1" applyFill="1" applyAlignment="1">
      <alignment vertical="center"/>
      <protection/>
    </xf>
    <xf numFmtId="0" fontId="80" fillId="0" borderId="0" xfId="111" applyFont="1" applyFill="1" applyAlignment="1">
      <alignment horizontal="left" vertical="center"/>
      <protection/>
    </xf>
    <xf numFmtId="0" fontId="80" fillId="0" borderId="0" xfId="111" applyFont="1" applyFill="1" applyBorder="1" applyAlignment="1">
      <alignment vertical="center"/>
      <protection/>
    </xf>
    <xf numFmtId="0" fontId="32" fillId="0" borderId="0" xfId="111" applyFont="1" applyFill="1" applyAlignment="1">
      <alignment vertical="center"/>
      <protection/>
    </xf>
    <xf numFmtId="0" fontId="23" fillId="0" borderId="0" xfId="111" applyFont="1" applyFill="1" applyBorder="1" applyAlignment="1">
      <alignment vertical="center"/>
      <protection/>
    </xf>
    <xf numFmtId="0" fontId="81" fillId="0" borderId="0" xfId="111" applyFont="1" applyFill="1" applyAlignment="1">
      <alignment vertical="center"/>
      <protection/>
    </xf>
    <xf numFmtId="0" fontId="32" fillId="0" borderId="37" xfId="111" applyFont="1" applyFill="1" applyBorder="1" applyAlignment="1">
      <alignment horizontal="center" vertical="center" wrapText="1"/>
      <protection/>
    </xf>
    <xf numFmtId="0" fontId="32" fillId="0" borderId="38" xfId="111" applyFont="1" applyFill="1" applyBorder="1" applyAlignment="1">
      <alignment horizontal="center" vertical="center" wrapText="1"/>
      <protection/>
    </xf>
    <xf numFmtId="0" fontId="32" fillId="0" borderId="39" xfId="111" applyFont="1" applyFill="1" applyBorder="1" applyAlignment="1">
      <alignment horizontal="center" vertical="center" wrapText="1"/>
      <protection/>
    </xf>
    <xf numFmtId="0" fontId="32" fillId="29" borderId="9" xfId="114" applyFont="1" applyFill="1" applyBorder="1" applyAlignment="1">
      <alignment horizontal="left" vertical="center" wrapText="1"/>
      <protection/>
    </xf>
    <xf numFmtId="3" fontId="82" fillId="0" borderId="9" xfId="0" applyNumberFormat="1" applyFont="1" applyFill="1" applyBorder="1" applyAlignment="1">
      <alignment horizontal="right" vertical="center"/>
    </xf>
    <xf numFmtId="3" fontId="82" fillId="26" borderId="9" xfId="0" applyNumberFormat="1" applyFont="1" applyFill="1" applyBorder="1" applyAlignment="1">
      <alignment horizontal="right" vertical="center"/>
    </xf>
    <xf numFmtId="0" fontId="23" fillId="27" borderId="18" xfId="111" applyFont="1" applyFill="1" applyBorder="1" applyAlignment="1">
      <alignment vertical="center" wrapText="1"/>
      <protection/>
    </xf>
    <xf numFmtId="0" fontId="23" fillId="27" borderId="19" xfId="111" applyFont="1" applyFill="1" applyBorder="1" applyAlignment="1">
      <alignment vertical="center" wrapText="1"/>
      <protection/>
    </xf>
    <xf numFmtId="0" fontId="23" fillId="27" borderId="40" xfId="111" applyFont="1" applyFill="1" applyBorder="1" applyAlignment="1">
      <alignment vertical="center" wrapText="1"/>
      <protection/>
    </xf>
    <xf numFmtId="0" fontId="23" fillId="0" borderId="0" xfId="11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3" fillId="0" borderId="41" xfId="0" applyFont="1" applyBorder="1" applyAlignment="1">
      <alignment horizontal="center" vertical="center" wrapText="1"/>
    </xf>
    <xf numFmtId="0" fontId="84" fillId="0" borderId="42" xfId="0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left" vertical="center" wrapText="1"/>
    </xf>
    <xf numFmtId="0" fontId="84" fillId="0" borderId="38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left" vertical="center" wrapText="1"/>
    </xf>
    <xf numFmtId="0" fontId="84" fillId="0" borderId="39" xfId="0" applyFont="1" applyBorder="1" applyAlignment="1">
      <alignment horizontal="left" vertical="center" wrapText="1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83" fillId="0" borderId="0" xfId="0" applyFont="1" applyBorder="1" applyAlignment="1">
      <alignment horizontal="left"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9" fontId="44" fillId="27" borderId="18" xfId="0" applyNumberFormat="1" applyFont="1" applyFill="1" applyBorder="1" applyAlignment="1">
      <alignment horizontal="left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84" fillId="0" borderId="34" xfId="0" applyFont="1" applyBorder="1" applyAlignment="1">
      <alignment horizontal="center" vertical="center" wrapText="1"/>
    </xf>
    <xf numFmtId="0" fontId="84" fillId="27" borderId="39" xfId="0" applyFont="1" applyFill="1" applyBorder="1" applyAlignment="1">
      <alignment horizontal="left" vertical="center" wrapText="1"/>
    </xf>
    <xf numFmtId="0" fontId="83" fillId="0" borderId="39" xfId="0" applyFont="1" applyBorder="1" applyAlignment="1">
      <alignment horizontal="center" vertical="center" wrapText="1"/>
    </xf>
    <xf numFmtId="0" fontId="44" fillId="27" borderId="45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0" fontId="46" fillId="27" borderId="47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left" vertical="center" wrapText="1"/>
    </xf>
    <xf numFmtId="3" fontId="44" fillId="27" borderId="9" xfId="0" applyNumberFormat="1" applyFont="1" applyFill="1" applyBorder="1" applyAlignment="1">
      <alignment horizontal="center" vertical="center" wrapText="1"/>
    </xf>
    <xf numFmtId="3" fontId="89" fillId="27" borderId="9" xfId="0" applyNumberFormat="1" applyFont="1" applyFill="1" applyBorder="1" applyAlignment="1">
      <alignment horizontal="center" vertical="center" wrapText="1"/>
    </xf>
    <xf numFmtId="9" fontId="46" fillId="28" borderId="9" xfId="120" applyFont="1" applyFill="1" applyBorder="1" applyAlignment="1">
      <alignment horizontal="center" vertical="center" wrapText="1"/>
    </xf>
    <xf numFmtId="0" fontId="88" fillId="0" borderId="48" xfId="0" applyFont="1" applyBorder="1" applyAlignment="1">
      <alignment horizontal="center" vertical="center" wrapText="1"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51" fillId="0" borderId="41" xfId="0" applyFont="1" applyFill="1" applyBorder="1" applyAlignment="1">
      <alignment horizontal="center"/>
    </xf>
    <xf numFmtId="0" fontId="47" fillId="0" borderId="49" xfId="0" applyFont="1" applyFill="1" applyBorder="1" applyAlignment="1">
      <alignment/>
    </xf>
    <xf numFmtId="0" fontId="51" fillId="0" borderId="49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50" xfId="0" applyFont="1" applyFill="1" applyBorder="1" applyAlignment="1">
      <alignment horizontal="center"/>
    </xf>
    <xf numFmtId="0" fontId="47" fillId="0" borderId="5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9" fillId="0" borderId="15" xfId="0" applyFont="1" applyFill="1" applyBorder="1" applyAlignment="1">
      <alignment horizontal="center"/>
    </xf>
    <xf numFmtId="0" fontId="49" fillId="27" borderId="9" xfId="0" applyFont="1" applyFill="1" applyBorder="1" applyAlignment="1">
      <alignment horizontal="center"/>
    </xf>
    <xf numFmtId="0" fontId="47" fillId="0" borderId="52" xfId="0" applyFont="1" applyFill="1" applyBorder="1" applyAlignment="1">
      <alignment/>
    </xf>
    <xf numFmtId="0" fontId="47" fillId="0" borderId="53" xfId="0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9" fillId="0" borderId="9" xfId="0" applyFont="1" applyFill="1" applyBorder="1" applyAlignment="1">
      <alignment horizontal="center"/>
    </xf>
    <xf numFmtId="49" fontId="49" fillId="27" borderId="33" xfId="0" applyNumberFormat="1" applyFont="1" applyFill="1" applyBorder="1" applyAlignment="1">
      <alignment horizontal="center"/>
    </xf>
    <xf numFmtId="0" fontId="47" fillId="0" borderId="55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56" xfId="0" applyFont="1" applyFill="1" applyBorder="1" applyAlignment="1">
      <alignment/>
    </xf>
    <xf numFmtId="49" fontId="90" fillId="0" borderId="57" xfId="0" applyNumberFormat="1" applyFont="1" applyFill="1" applyBorder="1" applyAlignment="1">
      <alignment horizontal="center" vertical="center"/>
    </xf>
    <xf numFmtId="49" fontId="90" fillId="0" borderId="5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0" borderId="38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left"/>
    </xf>
    <xf numFmtId="3" fontId="47" fillId="27" borderId="9" xfId="0" applyNumberFormat="1" applyFont="1" applyFill="1" applyBorder="1" applyAlignment="1">
      <alignment horizontal="center"/>
    </xf>
    <xf numFmtId="3" fontId="47" fillId="28" borderId="33" xfId="0" applyNumberFormat="1" applyFont="1" applyFill="1" applyBorder="1" applyAlignment="1">
      <alignment horizontal="center"/>
    </xf>
    <xf numFmtId="170" fontId="23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0" fontId="52" fillId="28" borderId="15" xfId="0" applyFont="1" applyFill="1" applyBorder="1" applyAlignment="1">
      <alignment horizontal="center"/>
    </xf>
    <xf numFmtId="0" fontId="52" fillId="28" borderId="16" xfId="0" applyFont="1" applyFill="1" applyBorder="1" applyAlignment="1">
      <alignment horizontal="center"/>
    </xf>
    <xf numFmtId="3" fontId="52" fillId="28" borderId="9" xfId="0" applyNumberFormat="1" applyFont="1" applyFill="1" applyBorder="1" applyAlignment="1">
      <alignment horizontal="center"/>
    </xf>
    <xf numFmtId="3" fontId="49" fillId="28" borderId="33" xfId="0" applyNumberFormat="1" applyFont="1" applyFill="1" applyBorder="1" applyAlignment="1">
      <alignment horizontal="center"/>
    </xf>
    <xf numFmtId="171" fontId="23" fillId="0" borderId="0" xfId="0" applyNumberFormat="1" applyFont="1" applyAlignment="1">
      <alignment/>
    </xf>
    <xf numFmtId="0" fontId="52" fillId="28" borderId="16" xfId="0" applyFont="1" applyFill="1" applyBorder="1" applyAlignment="1">
      <alignment horizontal="center" wrapText="1"/>
    </xf>
    <xf numFmtId="3" fontId="52" fillId="27" borderId="9" xfId="0" applyNumberFormat="1" applyFont="1" applyFill="1" applyBorder="1" applyAlignment="1">
      <alignment horizontal="center"/>
    </xf>
    <xf numFmtId="0" fontId="49" fillId="30" borderId="16" xfId="0" applyFont="1" applyFill="1" applyBorder="1" applyAlignment="1">
      <alignment horizontal="center"/>
    </xf>
    <xf numFmtId="3" fontId="49" fillId="30" borderId="9" xfId="0" applyNumberFormat="1" applyFont="1" applyFill="1" applyBorder="1" applyAlignment="1">
      <alignment horizontal="center"/>
    </xf>
    <xf numFmtId="3" fontId="49" fillId="30" borderId="33" xfId="0" applyNumberFormat="1" applyFont="1" applyFill="1" applyBorder="1" applyAlignment="1">
      <alignment horizontal="center"/>
    </xf>
    <xf numFmtId="3" fontId="49" fillId="27" borderId="9" xfId="0" applyNumberFormat="1" applyFont="1" applyFill="1" applyBorder="1" applyAlignment="1">
      <alignment horizontal="center"/>
    </xf>
    <xf numFmtId="3" fontId="49" fillId="0" borderId="9" xfId="0" applyNumberFormat="1" applyFont="1" applyBorder="1" applyAlignment="1">
      <alignment horizontal="center"/>
    </xf>
    <xf numFmtId="3" fontId="49" fillId="31" borderId="35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0" applyNumberFormat="1" applyFont="1" applyBorder="1" applyAlignment="1">
      <alignment wrapText="1"/>
    </xf>
    <xf numFmtId="170" fontId="49" fillId="0" borderId="0" xfId="0" applyNumberFormat="1" applyFont="1" applyBorder="1" applyAlignment="1">
      <alignment horizontal="center"/>
    </xf>
    <xf numFmtId="0" fontId="46" fillId="27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27" borderId="9" xfId="0" applyFont="1" applyFill="1" applyBorder="1" applyAlignment="1">
      <alignment/>
    </xf>
    <xf numFmtId="193" fontId="23" fillId="0" borderId="0" xfId="53" applyNumberFormat="1" applyFont="1" applyAlignment="1">
      <alignment horizontal="center"/>
    </xf>
    <xf numFmtId="193" fontId="23" fillId="0" borderId="0" xfId="0" applyNumberFormat="1" applyFont="1" applyAlignment="1">
      <alignment/>
    </xf>
    <xf numFmtId="3" fontId="32" fillId="26" borderId="55" xfId="53" applyNumberFormat="1" applyFont="1" applyFill="1" applyBorder="1" applyAlignment="1">
      <alignment vertical="center" wrapText="1"/>
    </xf>
    <xf numFmtId="3" fontId="46" fillId="0" borderId="58" xfId="0" applyNumberFormat="1" applyFont="1" applyFill="1" applyBorder="1" applyAlignment="1">
      <alignment horizontal="center" vertical="center" wrapText="1"/>
    </xf>
    <xf numFmtId="0" fontId="82" fillId="26" borderId="15" xfId="0" applyFont="1" applyFill="1" applyBorder="1" applyAlignment="1">
      <alignment horizontal="left" vertical="center"/>
    </xf>
    <xf numFmtId="0" fontId="82" fillId="0" borderId="15" xfId="0" applyFont="1" applyFill="1" applyBorder="1" applyAlignment="1">
      <alignment horizontal="left" vertical="center"/>
    </xf>
    <xf numFmtId="3" fontId="46" fillId="27" borderId="59" xfId="0" applyNumberFormat="1" applyFont="1" applyFill="1" applyBorder="1" applyAlignment="1">
      <alignment horizontal="center" vertical="center" wrapText="1"/>
    </xf>
    <xf numFmtId="0" fontId="46" fillId="27" borderId="59" xfId="0" applyNumberFormat="1" applyFont="1" applyFill="1" applyBorder="1" applyAlignment="1">
      <alignment horizontal="center" vertical="center" wrapText="1"/>
    </xf>
    <xf numFmtId="9" fontId="46" fillId="27" borderId="59" xfId="0" applyNumberFormat="1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4" fillId="27" borderId="20" xfId="0" applyFont="1" applyFill="1" applyBorder="1" applyAlignment="1">
      <alignment horizontal="left" vertical="center" wrapText="1"/>
    </xf>
    <xf numFmtId="0" fontId="84" fillId="0" borderId="20" xfId="0" applyFont="1" applyFill="1" applyBorder="1" applyAlignment="1">
      <alignment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9" fontId="46" fillId="0" borderId="20" xfId="120" applyNumberFormat="1" applyFont="1" applyFill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60" xfId="0" applyFont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91" fillId="27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3" fillId="26" borderId="20" xfId="0" applyFont="1" applyFill="1" applyBorder="1" applyAlignment="1">
      <alignment vertical="center" wrapText="1"/>
    </xf>
    <xf numFmtId="49" fontId="43" fillId="0" borderId="18" xfId="0" applyNumberFormat="1" applyFont="1" applyBorder="1" applyAlignment="1">
      <alignment horizontal="center" vertical="center"/>
    </xf>
    <xf numFmtId="0" fontId="43" fillId="27" borderId="60" xfId="0" applyFont="1" applyFill="1" applyBorder="1" applyAlignment="1">
      <alignment horizontal="center" vertical="center"/>
    </xf>
    <xf numFmtId="0" fontId="4" fillId="27" borderId="61" xfId="0" applyFont="1" applyFill="1" applyBorder="1" applyAlignment="1">
      <alignment horizontal="center" vertical="center"/>
    </xf>
    <xf numFmtId="3" fontId="4" fillId="27" borderId="62" xfId="0" applyNumberFormat="1" applyFont="1" applyFill="1" applyBorder="1" applyAlignment="1">
      <alignment horizontal="center" vertical="center"/>
    </xf>
    <xf numFmtId="3" fontId="4" fillId="27" borderId="19" xfId="0" applyNumberFormat="1" applyFont="1" applyFill="1" applyBorder="1" applyAlignment="1">
      <alignment horizontal="center" vertical="center"/>
    </xf>
    <xf numFmtId="3" fontId="4" fillId="28" borderId="63" xfId="0" applyNumberFormat="1" applyFont="1" applyFill="1" applyBorder="1" applyAlignment="1">
      <alignment horizontal="center" vertical="center"/>
    </xf>
    <xf numFmtId="3" fontId="4" fillId="28" borderId="64" xfId="0" applyNumberFormat="1" applyFont="1" applyFill="1" applyBorder="1" applyAlignment="1">
      <alignment horizontal="center" vertical="center"/>
    </xf>
    <xf numFmtId="3" fontId="4" fillId="28" borderId="16" xfId="0" applyNumberFormat="1" applyFont="1" applyFill="1" applyBorder="1" applyAlignment="1">
      <alignment horizontal="center" vertical="center"/>
    </xf>
    <xf numFmtId="3" fontId="6" fillId="27" borderId="65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4" fillId="0" borderId="42" xfId="0" applyFont="1" applyBorder="1" applyAlignment="1">
      <alignment/>
    </xf>
    <xf numFmtId="0" fontId="84" fillId="27" borderId="18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9" fontId="46" fillId="28" borderId="69" xfId="120" applyFont="1" applyFill="1" applyBorder="1" applyAlignment="1">
      <alignment horizontal="center" vertical="center" wrapText="1"/>
    </xf>
    <xf numFmtId="9" fontId="87" fillId="27" borderId="40" xfId="0" applyNumberFormat="1" applyFont="1" applyFill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center"/>
    </xf>
    <xf numFmtId="0" fontId="46" fillId="27" borderId="71" xfId="0" applyFont="1" applyFill="1" applyBorder="1" applyAlignment="1">
      <alignment horizontal="center"/>
    </xf>
    <xf numFmtId="0" fontId="46" fillId="27" borderId="33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6" fillId="27" borderId="36" xfId="0" applyFont="1" applyFill="1" applyBorder="1" applyAlignment="1">
      <alignment horizontal="center"/>
    </xf>
    <xf numFmtId="0" fontId="9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92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0" xfId="0" applyFont="1" applyAlignment="1">
      <alignment/>
    </xf>
    <xf numFmtId="0" fontId="23" fillId="0" borderId="70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26" borderId="33" xfId="111" applyFont="1" applyFill="1" applyBorder="1" applyAlignment="1">
      <alignment horizontal="center" vertical="center" wrapText="1"/>
      <protection/>
    </xf>
    <xf numFmtId="170" fontId="23" fillId="0" borderId="0" xfId="0" applyNumberFormat="1" applyFont="1" applyAlignment="1">
      <alignment horizontal="center"/>
    </xf>
    <xf numFmtId="3" fontId="49" fillId="0" borderId="9" xfId="0" applyNumberFormat="1" applyFont="1" applyFill="1" applyBorder="1" applyAlignment="1">
      <alignment horizontal="center"/>
    </xf>
    <xf numFmtId="3" fontId="93" fillId="31" borderId="35" xfId="0" applyNumberFormat="1" applyFont="1" applyFill="1" applyBorder="1" applyAlignment="1">
      <alignment horizontal="center"/>
    </xf>
    <xf numFmtId="3" fontId="44" fillId="27" borderId="67" xfId="0" applyNumberFormat="1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43" fillId="26" borderId="72" xfId="0" applyFont="1" applyFill="1" applyBorder="1" applyAlignment="1">
      <alignment vertical="center" wrapText="1"/>
    </xf>
    <xf numFmtId="0" fontId="43" fillId="26" borderId="73" xfId="0" applyFont="1" applyFill="1" applyBorder="1" applyAlignment="1">
      <alignment vertical="center" wrapText="1"/>
    </xf>
    <xf numFmtId="49" fontId="43" fillId="26" borderId="72" xfId="0" applyNumberFormat="1" applyFont="1" applyFill="1" applyBorder="1" applyAlignment="1">
      <alignment horizontal="center" vertical="center"/>
    </xf>
    <xf numFmtId="0" fontId="84" fillId="27" borderId="16" xfId="0" applyFont="1" applyFill="1" applyBorder="1" applyAlignment="1">
      <alignment horizontal="left" vertical="center" wrapText="1"/>
    </xf>
    <xf numFmtId="49" fontId="44" fillId="0" borderId="72" xfId="0" applyNumberFormat="1" applyFont="1" applyBorder="1" applyAlignment="1">
      <alignment horizontal="center" vertical="center"/>
    </xf>
    <xf numFmtId="0" fontId="44" fillId="27" borderId="72" xfId="0" applyFont="1" applyFill="1" applyBorder="1" applyAlignment="1">
      <alignment vertical="center" wrapText="1"/>
    </xf>
    <xf numFmtId="9" fontId="89" fillId="27" borderId="74" xfId="0" applyNumberFormat="1" applyFont="1" applyFill="1" applyBorder="1" applyAlignment="1">
      <alignment horizontal="center" vertical="center" wrapText="1"/>
    </xf>
    <xf numFmtId="193" fontId="23" fillId="0" borderId="0" xfId="53" applyNumberFormat="1" applyFont="1" applyFill="1" applyAlignment="1">
      <alignment vertical="center" wrapText="1"/>
    </xf>
    <xf numFmtId="193" fontId="23" fillId="0" borderId="0" xfId="111" applyNumberFormat="1" applyFont="1" applyFill="1" applyAlignment="1">
      <alignment vertical="center" wrapText="1"/>
      <protection/>
    </xf>
    <xf numFmtId="0" fontId="84" fillId="27" borderId="16" xfId="0" applyFont="1" applyFill="1" applyBorder="1" applyAlignment="1">
      <alignment vertical="top" wrapText="1"/>
    </xf>
    <xf numFmtId="0" fontId="77" fillId="0" borderId="60" xfId="0" applyFont="1" applyBorder="1" applyAlignment="1">
      <alignment horizontal="center"/>
    </xf>
    <xf numFmtId="3" fontId="23" fillId="0" borderId="0" xfId="0" applyNumberFormat="1" applyFont="1" applyAlignment="1">
      <alignment vertical="center"/>
    </xf>
    <xf numFmtId="0" fontId="89" fillId="27" borderId="59" xfId="0" applyNumberFormat="1" applyFont="1" applyFill="1" applyBorder="1" applyAlignment="1">
      <alignment horizontal="center" vertical="center" wrapText="1"/>
    </xf>
    <xf numFmtId="3" fontId="4" fillId="28" borderId="67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4" fillId="28" borderId="32" xfId="0" applyNumberFormat="1" applyFont="1" applyFill="1" applyBorder="1" applyAlignment="1">
      <alignment horizontal="center" vertical="center"/>
    </xf>
    <xf numFmtId="3" fontId="4" fillId="28" borderId="33" xfId="0" applyNumberFormat="1" applyFont="1" applyFill="1" applyBorder="1" applyAlignment="1">
      <alignment horizontal="center" vertical="center"/>
    </xf>
    <xf numFmtId="3" fontId="43" fillId="0" borderId="34" xfId="0" applyNumberFormat="1" applyFont="1" applyFill="1" applyBorder="1" applyAlignment="1">
      <alignment horizontal="center" vertical="center"/>
    </xf>
    <xf numFmtId="3" fontId="4" fillId="27" borderId="35" xfId="0" applyNumberFormat="1" applyFont="1" applyFill="1" applyBorder="1" applyAlignment="1">
      <alignment horizontal="center" vertical="center"/>
    </xf>
    <xf numFmtId="3" fontId="4" fillId="28" borderId="55" xfId="0" applyNumberFormat="1" applyFont="1" applyFill="1" applyBorder="1" applyAlignment="1">
      <alignment horizontal="center" vertical="center"/>
    </xf>
    <xf numFmtId="3" fontId="43" fillId="0" borderId="67" xfId="0" applyNumberFormat="1" applyFont="1" applyFill="1" applyBorder="1" applyAlignment="1">
      <alignment horizontal="center" vertical="center"/>
    </xf>
    <xf numFmtId="3" fontId="43" fillId="0" borderId="68" xfId="0" applyNumberFormat="1" applyFont="1" applyFill="1" applyBorder="1" applyAlignment="1">
      <alignment horizontal="center" vertical="center"/>
    </xf>
    <xf numFmtId="0" fontId="23" fillId="0" borderId="75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76" xfId="0" applyFont="1" applyBorder="1" applyAlignment="1">
      <alignment/>
    </xf>
    <xf numFmtId="3" fontId="4" fillId="28" borderId="36" xfId="0" applyNumberFormat="1" applyFont="1" applyFill="1" applyBorder="1" applyAlignment="1">
      <alignment horizontal="center" vertical="center"/>
    </xf>
    <xf numFmtId="3" fontId="4" fillId="27" borderId="31" xfId="0" applyNumberFormat="1" applyFont="1" applyFill="1" applyBorder="1" applyAlignment="1">
      <alignment horizontal="center" vertical="center"/>
    </xf>
    <xf numFmtId="3" fontId="4" fillId="27" borderId="15" xfId="0" applyNumberFormat="1" applyFont="1" applyFill="1" applyBorder="1" applyAlignment="1">
      <alignment horizontal="center" vertical="center"/>
    </xf>
    <xf numFmtId="3" fontId="4" fillId="27" borderId="34" xfId="0" applyNumberFormat="1" applyFont="1" applyFill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" fontId="43" fillId="0" borderId="31" xfId="0" applyNumberFormat="1" applyFont="1" applyFill="1" applyBorder="1" applyAlignment="1">
      <alignment horizontal="center" vertical="center"/>
    </xf>
    <xf numFmtId="3" fontId="43" fillId="0" borderId="56" xfId="0" applyNumberFormat="1" applyFont="1" applyFill="1" applyBorder="1" applyAlignment="1">
      <alignment horizontal="center" vertical="center"/>
    </xf>
    <xf numFmtId="3" fontId="4" fillId="28" borderId="56" xfId="0" applyNumberFormat="1" applyFont="1" applyFill="1" applyBorder="1" applyAlignment="1">
      <alignment horizontal="center" vertical="center"/>
    </xf>
    <xf numFmtId="0" fontId="23" fillId="27" borderId="77" xfId="111" applyFont="1" applyFill="1" applyBorder="1" applyAlignment="1">
      <alignment horizontal="center" vertical="center" wrapText="1"/>
      <protection/>
    </xf>
    <xf numFmtId="0" fontId="89" fillId="26" borderId="20" xfId="0" applyFont="1" applyFill="1" applyBorder="1" applyAlignment="1">
      <alignment horizontal="center" vertical="center" wrapText="1"/>
    </xf>
    <xf numFmtId="9" fontId="46" fillId="0" borderId="0" xfId="120" applyFont="1" applyAlignment="1">
      <alignment vertical="center" wrapText="1"/>
    </xf>
    <xf numFmtId="9" fontId="23" fillId="0" borderId="0" xfId="120" applyFont="1" applyAlignment="1">
      <alignment/>
    </xf>
    <xf numFmtId="0" fontId="94" fillId="0" borderId="69" xfId="0" applyFont="1" applyFill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26" borderId="19" xfId="0" applyFont="1" applyFill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4" fillId="26" borderId="40" xfId="0" applyFont="1" applyFill="1" applyBorder="1" applyAlignment="1">
      <alignment horizontal="center" vertical="center" wrapText="1"/>
    </xf>
    <xf numFmtId="0" fontId="23" fillId="27" borderId="78" xfId="111" applyFont="1" applyFill="1" applyBorder="1" applyAlignment="1">
      <alignment horizontal="center" vertical="center" wrapText="1"/>
      <protection/>
    </xf>
    <xf numFmtId="0" fontId="47" fillId="27" borderId="72" xfId="0" applyNumberFormat="1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52" fillId="0" borderId="79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49" fillId="31" borderId="80" xfId="0" applyFont="1" applyFill="1" applyBorder="1" applyAlignment="1">
      <alignment horizontal="center" vertical="center"/>
    </xf>
    <xf numFmtId="0" fontId="49" fillId="31" borderId="68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6" fillId="27" borderId="16" xfId="0" applyFont="1" applyFill="1" applyBorder="1" applyAlignment="1">
      <alignment horizontal="center"/>
    </xf>
    <xf numFmtId="0" fontId="46" fillId="27" borderId="67" xfId="0" applyFont="1" applyFill="1" applyBorder="1" applyAlignment="1">
      <alignment horizontal="center"/>
    </xf>
    <xf numFmtId="0" fontId="47" fillId="27" borderId="16" xfId="0" applyFont="1" applyFill="1" applyBorder="1" applyAlignment="1">
      <alignment horizontal="center"/>
    </xf>
    <xf numFmtId="0" fontId="47" fillId="27" borderId="67" xfId="0" applyFont="1" applyFill="1" applyBorder="1" applyAlignment="1">
      <alignment horizontal="center"/>
    </xf>
    <xf numFmtId="0" fontId="77" fillId="0" borderId="61" xfId="0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77" fillId="0" borderId="81" xfId="0" applyFont="1" applyBorder="1" applyAlignment="1">
      <alignment horizontal="center"/>
    </xf>
    <xf numFmtId="0" fontId="4" fillId="27" borderId="82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4" fillId="27" borderId="51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85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0" fontId="4" fillId="27" borderId="86" xfId="0" applyFont="1" applyFill="1" applyBorder="1" applyAlignment="1">
      <alignment horizontal="center"/>
    </xf>
    <xf numFmtId="0" fontId="4" fillId="27" borderId="87" xfId="0" applyFont="1" applyFill="1" applyBorder="1" applyAlignment="1">
      <alignment horizontal="center"/>
    </xf>
    <xf numFmtId="0" fontId="4" fillId="27" borderId="88" xfId="0" applyFont="1" applyFill="1" applyBorder="1" applyAlignment="1">
      <alignment horizontal="center"/>
    </xf>
    <xf numFmtId="0" fontId="42" fillId="0" borderId="83" xfId="0" applyFont="1" applyFill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 wrapText="1"/>
    </xf>
    <xf numFmtId="0" fontId="42" fillId="0" borderId="84" xfId="0" applyFont="1" applyFill="1" applyBorder="1" applyAlignment="1">
      <alignment horizontal="center" vertical="center" wrapText="1"/>
    </xf>
    <xf numFmtId="0" fontId="43" fillId="0" borderId="8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86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28" borderId="66" xfId="0" applyFont="1" applyFill="1" applyBorder="1" applyAlignment="1">
      <alignment horizontal="center" vertical="center" wrapText="1"/>
    </xf>
    <xf numFmtId="0" fontId="43" fillId="28" borderId="68" xfId="0" applyFont="1" applyFill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26" borderId="71" xfId="0" applyFont="1" applyFill="1" applyBorder="1" applyAlignment="1">
      <alignment horizontal="center" vertical="center" wrapText="1"/>
    </xf>
    <xf numFmtId="0" fontId="43" fillId="26" borderId="36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32" fillId="0" borderId="91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>
      <alignment horizontal="center" vertical="center" wrapText="1"/>
    </xf>
    <xf numFmtId="49" fontId="43" fillId="26" borderId="93" xfId="0" applyNumberFormat="1" applyFont="1" applyFill="1" applyBorder="1" applyAlignment="1">
      <alignment horizontal="center" vertical="center"/>
    </xf>
    <xf numFmtId="49" fontId="43" fillId="26" borderId="31" xfId="0" applyNumberFormat="1" applyFont="1" applyFill="1" applyBorder="1" applyAlignment="1">
      <alignment horizontal="center" vertical="center"/>
    </xf>
    <xf numFmtId="49" fontId="43" fillId="26" borderId="94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3" fillId="0" borderId="43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3" fillId="28" borderId="50" xfId="0" applyFont="1" applyFill="1" applyBorder="1" applyAlignment="1">
      <alignment horizontal="center" vertical="center" wrapText="1"/>
    </xf>
    <xf numFmtId="0" fontId="43" fillId="28" borderId="87" xfId="0" applyFont="1" applyFill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26" borderId="89" xfId="0" applyFont="1" applyFill="1" applyBorder="1" applyAlignment="1">
      <alignment horizontal="center" vertical="center" wrapText="1"/>
    </xf>
    <xf numFmtId="0" fontId="43" fillId="26" borderId="34" xfId="0" applyFont="1" applyFill="1" applyBorder="1" applyAlignment="1">
      <alignment horizontal="center" vertical="center" wrapText="1"/>
    </xf>
    <xf numFmtId="0" fontId="43" fillId="26" borderId="70" xfId="0" applyFont="1" applyFill="1" applyBorder="1" applyAlignment="1">
      <alignment horizontal="center" vertical="center" wrapText="1"/>
    </xf>
    <xf numFmtId="0" fontId="43" fillId="26" borderId="35" xfId="0" applyFont="1" applyFill="1" applyBorder="1" applyAlignment="1">
      <alignment horizontal="center" vertical="center" wrapText="1"/>
    </xf>
    <xf numFmtId="49" fontId="43" fillId="26" borderId="75" xfId="0" applyNumberFormat="1" applyFont="1" applyFill="1" applyBorder="1" applyAlignment="1">
      <alignment horizontal="center" vertical="center"/>
    </xf>
    <xf numFmtId="49" fontId="43" fillId="26" borderId="91" xfId="0" applyNumberFormat="1" applyFont="1" applyFill="1" applyBorder="1" applyAlignment="1">
      <alignment horizontal="center" vertical="center"/>
    </xf>
    <xf numFmtId="49" fontId="43" fillId="26" borderId="83" xfId="0" applyNumberFormat="1" applyFont="1" applyFill="1" applyBorder="1" applyAlignment="1">
      <alignment horizontal="center" vertical="center"/>
    </xf>
    <xf numFmtId="49" fontId="43" fillId="26" borderId="84" xfId="0" applyNumberFormat="1" applyFont="1" applyFill="1" applyBorder="1" applyAlignment="1">
      <alignment horizontal="center" vertical="center"/>
    </xf>
    <xf numFmtId="0" fontId="46" fillId="27" borderId="86" xfId="0" applyFont="1" applyFill="1" applyBorder="1" applyAlignment="1">
      <alignment horizontal="center"/>
    </xf>
    <xf numFmtId="0" fontId="46" fillId="27" borderId="68" xfId="0" applyFont="1" applyFill="1" applyBorder="1" applyAlignment="1">
      <alignment horizontal="center"/>
    </xf>
    <xf numFmtId="0" fontId="84" fillId="27" borderId="60" xfId="0" applyFont="1" applyFill="1" applyBorder="1" applyAlignment="1">
      <alignment horizontal="center" vertical="center" wrapText="1"/>
    </xf>
    <xf numFmtId="0" fontId="84" fillId="27" borderId="64" xfId="0" applyFont="1" applyFill="1" applyBorder="1" applyAlignment="1">
      <alignment horizontal="center" vertical="center" wrapText="1"/>
    </xf>
    <xf numFmtId="0" fontId="84" fillId="27" borderId="69" xfId="0" applyFont="1" applyFill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91" xfId="0" applyFont="1" applyFill="1" applyBorder="1" applyAlignment="1">
      <alignment horizontal="left" vertical="center" wrapText="1"/>
    </xf>
    <xf numFmtId="0" fontId="46" fillId="27" borderId="82" xfId="0" applyFont="1" applyFill="1" applyBorder="1" applyAlignment="1">
      <alignment horizontal="center"/>
    </xf>
    <xf numFmtId="0" fontId="46" fillId="27" borderId="66" xfId="0" applyFont="1" applyFill="1" applyBorder="1" applyAlignment="1">
      <alignment horizontal="center"/>
    </xf>
    <xf numFmtId="0" fontId="44" fillId="0" borderId="95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44" fillId="0" borderId="96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32" fillId="0" borderId="93" xfId="111" applyFont="1" applyFill="1" applyBorder="1" applyAlignment="1">
      <alignment horizontal="center" vertical="center" wrapText="1"/>
      <protection/>
    </xf>
    <xf numFmtId="0" fontId="32" fillId="0" borderId="46" xfId="111" applyFont="1" applyFill="1" applyBorder="1" applyAlignment="1">
      <alignment horizontal="center" vertical="center" wrapText="1"/>
      <protection/>
    </xf>
    <xf numFmtId="0" fontId="32" fillId="0" borderId="48" xfId="111" applyFont="1" applyFill="1" applyBorder="1" applyAlignment="1">
      <alignment horizontal="center" vertical="center" wrapText="1"/>
      <protection/>
    </xf>
    <xf numFmtId="0" fontId="32" fillId="0" borderId="37" xfId="111" applyFont="1" applyFill="1" applyBorder="1" applyAlignment="1">
      <alignment horizontal="center" vertical="center" wrapText="1"/>
      <protection/>
    </xf>
    <xf numFmtId="0" fontId="32" fillId="0" borderId="38" xfId="111" applyFont="1" applyFill="1" applyBorder="1" applyAlignment="1">
      <alignment horizontal="center" vertical="center" wrapText="1"/>
      <protection/>
    </xf>
    <xf numFmtId="0" fontId="32" fillId="0" borderId="39" xfId="111" applyFont="1" applyFill="1" applyBorder="1" applyAlignment="1">
      <alignment horizontal="center" vertical="center" wrapText="1"/>
      <protection/>
    </xf>
    <xf numFmtId="0" fontId="32" fillId="0" borderId="97" xfId="111" applyFont="1" applyFill="1" applyBorder="1" applyAlignment="1">
      <alignment horizontal="center" vertical="center" wrapText="1"/>
      <protection/>
    </xf>
    <xf numFmtId="0" fontId="32" fillId="0" borderId="47" xfId="111" applyFont="1" applyFill="1" applyBorder="1" applyAlignment="1">
      <alignment horizontal="center" vertical="center" wrapText="1"/>
      <protection/>
    </xf>
    <xf numFmtId="0" fontId="32" fillId="0" borderId="45" xfId="111" applyFont="1" applyFill="1" applyBorder="1" applyAlignment="1">
      <alignment horizontal="center" vertical="center" wrapText="1"/>
      <protection/>
    </xf>
    <xf numFmtId="0" fontId="32" fillId="0" borderId="96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3" fillId="27" borderId="82" xfId="0" applyFont="1" applyFill="1" applyBorder="1" applyAlignment="1">
      <alignment horizontal="center"/>
    </xf>
    <xf numFmtId="0" fontId="23" fillId="27" borderId="6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23" fillId="27" borderId="51" xfId="0" applyFont="1" applyFill="1" applyBorder="1" applyAlignment="1">
      <alignment horizontal="center"/>
    </xf>
    <xf numFmtId="0" fontId="23" fillId="27" borderId="16" xfId="0" applyFont="1" applyFill="1" applyBorder="1" applyAlignment="1">
      <alignment horizontal="center"/>
    </xf>
    <xf numFmtId="0" fontId="23" fillId="27" borderId="67" xfId="0" applyFont="1" applyFill="1" applyBorder="1" applyAlignment="1">
      <alignment horizontal="center"/>
    </xf>
    <xf numFmtId="0" fontId="23" fillId="27" borderId="59" xfId="0" applyFont="1" applyFill="1" applyBorder="1" applyAlignment="1">
      <alignment horizontal="center"/>
    </xf>
    <xf numFmtId="0" fontId="23" fillId="27" borderId="86" xfId="0" applyFont="1" applyFill="1" applyBorder="1" applyAlignment="1">
      <alignment horizontal="center"/>
    </xf>
    <xf numFmtId="0" fontId="23" fillId="27" borderId="68" xfId="0" applyFont="1" applyFill="1" applyBorder="1" applyAlignment="1">
      <alignment horizontal="center"/>
    </xf>
    <xf numFmtId="0" fontId="23" fillId="27" borderId="88" xfId="0" applyFont="1" applyFill="1" applyBorder="1" applyAlignment="1">
      <alignment horizontal="center"/>
    </xf>
  </cellXfs>
  <cellStyles count="16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 2" xfId="56"/>
    <cellStyle name="Comma 3" xfId="57"/>
    <cellStyle name="Comma 4" xfId="58"/>
    <cellStyle name="Comma 5" xfId="59"/>
    <cellStyle name="Comma(3)" xfId="60"/>
    <cellStyle name="Curren - Style3" xfId="61"/>
    <cellStyle name="Curren - Style4" xfId="62"/>
    <cellStyle name="Currency" xfId="63"/>
    <cellStyle name="Currency [0]" xfId="64"/>
    <cellStyle name="Datum" xfId="65"/>
    <cellStyle name="Defl/Infl" xfId="66"/>
    <cellStyle name="Euro" xfId="67"/>
    <cellStyle name="Exogenous" xfId="68"/>
    <cellStyle name="Exogenous 2" xfId="69"/>
    <cellStyle name="Explanatory Text" xfId="70"/>
    <cellStyle name="Finanční0" xfId="71"/>
    <cellStyle name="Finanèní0" xfId="72"/>
    <cellStyle name="Followed Hyperlink" xfId="73"/>
    <cellStyle name="Good" xfId="74"/>
    <cellStyle name="Grey" xfId="75"/>
    <cellStyle name="Grey 2" xfId="76"/>
    <cellStyle name="Heading 1" xfId="77"/>
    <cellStyle name="Heading 2" xfId="78"/>
    <cellStyle name="Heading 3" xfId="79"/>
    <cellStyle name="Heading 4" xfId="80"/>
    <cellStyle name="Hipervínculo_IIF" xfId="81"/>
    <cellStyle name="Hyperlink" xfId="82"/>
    <cellStyle name="IMF" xfId="83"/>
    <cellStyle name="imf-one decimal" xfId="84"/>
    <cellStyle name="imf-zero decimal" xfId="85"/>
    <cellStyle name="Input" xfId="86"/>
    <cellStyle name="Input [yellow]" xfId="87"/>
    <cellStyle name="Input [yellow] 2" xfId="88"/>
    <cellStyle name="INSTAT" xfId="89"/>
    <cellStyle name="Label" xfId="90"/>
    <cellStyle name="Linked Cell" xfId="91"/>
    <cellStyle name="Měna0" xfId="92"/>
    <cellStyle name="Millares [0]_BALPROGRAMA2001R" xfId="93"/>
    <cellStyle name="Millares_BALPROGRAMA2001R" xfId="94"/>
    <cellStyle name="Milliers [0]_Encours - Apr rééch" xfId="95"/>
    <cellStyle name="Milliers_Encours - Apr rééch" xfId="96"/>
    <cellStyle name="Mìna0" xfId="97"/>
    <cellStyle name="Model" xfId="98"/>
    <cellStyle name="MoF" xfId="99"/>
    <cellStyle name="Moneda [0]_BALPROGRAMA2001R" xfId="100"/>
    <cellStyle name="Moneda_BALPROGRAMA2001R" xfId="101"/>
    <cellStyle name="Monétaire [0]_Encours - Apr rééch" xfId="102"/>
    <cellStyle name="Monétaire_Encours - Apr rééch" xfId="103"/>
    <cellStyle name="Neutral" xfId="104"/>
    <cellStyle name="Normal - Style1" xfId="105"/>
    <cellStyle name="Normal - Style2" xfId="106"/>
    <cellStyle name="Normal - Style5" xfId="107"/>
    <cellStyle name="Normal - Style6" xfId="108"/>
    <cellStyle name="Normal - Style7" xfId="109"/>
    <cellStyle name="Normal - Style8" xfId="110"/>
    <cellStyle name="Normal 2" xfId="111"/>
    <cellStyle name="Normal Table" xfId="112"/>
    <cellStyle name="Normal Table 2" xfId="113"/>
    <cellStyle name="Normal_Formati_permbledhese_Investimet 2007" xfId="114"/>
    <cellStyle name="Note" xfId="115"/>
    <cellStyle name="Note 2" xfId="116"/>
    <cellStyle name="Output" xfId="117"/>
    <cellStyle name="Output Amounts" xfId="118"/>
    <cellStyle name="Output Amounts 2" xfId="119"/>
    <cellStyle name="Percent" xfId="120"/>
    <cellStyle name="Percent [2]" xfId="121"/>
    <cellStyle name="Percent 2" xfId="122"/>
    <cellStyle name="Percent 3" xfId="123"/>
    <cellStyle name="Percent 4" xfId="124"/>
    <cellStyle name="Percent 5" xfId="125"/>
    <cellStyle name="percentage difference" xfId="126"/>
    <cellStyle name="percentage difference one decimal" xfId="127"/>
    <cellStyle name="percentage difference zero decimal" xfId="128"/>
    <cellStyle name="Pevný" xfId="129"/>
    <cellStyle name="Presentation" xfId="130"/>
    <cellStyle name="Presentation 2" xfId="131"/>
    <cellStyle name="Proj" xfId="132"/>
    <cellStyle name="Publication" xfId="133"/>
    <cellStyle name="STYL1 - Style1" xfId="134"/>
    <cellStyle name="Style 1" xfId="135"/>
    <cellStyle name="Text" xfId="136"/>
    <cellStyle name="Title" xfId="137"/>
    <cellStyle name="Total" xfId="138"/>
    <cellStyle name="Warning Text" xfId="139"/>
    <cellStyle name="WebAnchor1" xfId="140"/>
    <cellStyle name="WebAnchor2" xfId="141"/>
    <cellStyle name="WebAnchor3" xfId="142"/>
    <cellStyle name="WebAnchor4" xfId="143"/>
    <cellStyle name="WebAnchor5" xfId="144"/>
    <cellStyle name="WebAnchor6" xfId="145"/>
    <cellStyle name="WebAnchor7" xfId="146"/>
    <cellStyle name="Webexclude" xfId="147"/>
    <cellStyle name="Webexclude 2" xfId="148"/>
    <cellStyle name="WebFN" xfId="149"/>
    <cellStyle name="WebFN1" xfId="150"/>
    <cellStyle name="WebFN2" xfId="151"/>
    <cellStyle name="WebFN3" xfId="152"/>
    <cellStyle name="WebFN4" xfId="153"/>
    <cellStyle name="WebHR" xfId="154"/>
    <cellStyle name="WebHR 2" xfId="155"/>
    <cellStyle name="WebIndent1" xfId="156"/>
    <cellStyle name="WebIndent1 2" xfId="157"/>
    <cellStyle name="WebIndent1wFN3" xfId="158"/>
    <cellStyle name="WebIndent2" xfId="159"/>
    <cellStyle name="WebIndent2 2" xfId="160"/>
    <cellStyle name="WebNoBR" xfId="161"/>
    <cellStyle name="WebNoBR 2" xfId="162"/>
    <cellStyle name="Záhlaví 1" xfId="163"/>
    <cellStyle name="Záhlaví 2" xfId="164"/>
    <cellStyle name="zero" xfId="165"/>
    <cellStyle name="zero 2" xfId="166"/>
    <cellStyle name="ДАТА" xfId="167"/>
    <cellStyle name="ДЕНЕЖНЫЙ_BOPENGC" xfId="168"/>
    <cellStyle name="ЗАГОЛОВОК1" xfId="169"/>
    <cellStyle name="ЗАГОЛОВОК2" xfId="170"/>
    <cellStyle name="ИТОГОВЫЙ" xfId="171"/>
    <cellStyle name="Обычный_BOPENGC" xfId="172"/>
    <cellStyle name="ПРОЦЕНТНЫЙ_BOPENGC" xfId="173"/>
    <cellStyle name="ТЕКСТ" xfId="174"/>
    <cellStyle name="ФИКСИРОВАННЫЙ" xfId="175"/>
    <cellStyle name="ФИНАНСОВЫЙ_BOPENGC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39"/>
  <sheetViews>
    <sheetView zoomScale="120" zoomScaleNormal="120" zoomScalePageLayoutView="0" workbookViewId="0" topLeftCell="A10">
      <selection activeCell="A2" sqref="A2:I34"/>
    </sheetView>
  </sheetViews>
  <sheetFormatPr defaultColWidth="9.140625" defaultRowHeight="12.75"/>
  <cols>
    <col min="1" max="1" width="11.7109375" style="93" customWidth="1"/>
    <col min="2" max="2" width="39.57421875" style="14" customWidth="1"/>
    <col min="3" max="3" width="12.140625" style="14" customWidth="1"/>
    <col min="4" max="4" width="13.57421875" style="93" customWidth="1"/>
    <col min="5" max="5" width="13.28125" style="93" customWidth="1"/>
    <col min="6" max="6" width="15.00390625" style="93" customWidth="1"/>
    <col min="7" max="7" width="17.140625" style="93" customWidth="1"/>
    <col min="8" max="8" width="19.00390625" style="93" customWidth="1"/>
    <col min="9" max="9" width="13.140625" style="93" customWidth="1"/>
    <col min="10" max="10" width="13.421875" style="14" bestFit="1" customWidth="1"/>
    <col min="11" max="11" width="10.7109375" style="14" bestFit="1" customWidth="1"/>
    <col min="12" max="13" width="9.140625" style="14" customWidth="1"/>
    <col min="14" max="14" width="17.00390625" style="14" bestFit="1" customWidth="1"/>
    <col min="15" max="15" width="11.28125" style="14" bestFit="1" customWidth="1"/>
    <col min="16" max="16384" width="9.140625" style="14" customWidth="1"/>
  </cols>
  <sheetData>
    <row r="2" spans="1:9" s="5" customFormat="1" ht="15.75">
      <c r="A2" s="89" t="s">
        <v>82</v>
      </c>
      <c r="D2" s="90"/>
      <c r="E2" s="90"/>
      <c r="F2" s="90"/>
      <c r="G2" s="90"/>
      <c r="H2" s="90"/>
      <c r="I2" s="90"/>
    </row>
    <row r="3" spans="1:10" ht="13.5" thickBot="1">
      <c r="A3" s="135"/>
      <c r="B3" s="136"/>
      <c r="C3" s="136"/>
      <c r="D3" s="135"/>
      <c r="E3" s="135"/>
      <c r="F3" s="50"/>
      <c r="G3" s="137"/>
      <c r="H3" s="138"/>
      <c r="I3" s="92" t="s">
        <v>54</v>
      </c>
      <c r="J3" s="139"/>
    </row>
    <row r="4" spans="1:10" s="29" customFormat="1" ht="15.75" customHeight="1">
      <c r="A4" s="140"/>
      <c r="B4" s="141"/>
      <c r="C4" s="141"/>
      <c r="D4" s="142"/>
      <c r="E4" s="142"/>
      <c r="F4" s="143"/>
      <c r="G4" s="143"/>
      <c r="H4" s="144"/>
      <c r="I4" s="145"/>
      <c r="J4" s="146"/>
    </row>
    <row r="5" spans="1:10" ht="12.75">
      <c r="A5" s="147" t="s">
        <v>27</v>
      </c>
      <c r="B5" s="148" t="s">
        <v>90</v>
      </c>
      <c r="C5" s="149"/>
      <c r="D5" s="150"/>
      <c r="E5" s="150"/>
      <c r="F5" s="150"/>
      <c r="G5" s="151"/>
      <c r="H5" s="152" t="s">
        <v>28</v>
      </c>
      <c r="I5" s="153" t="s">
        <v>91</v>
      </c>
      <c r="J5" s="139"/>
    </row>
    <row r="6" spans="1:10" ht="12.75">
      <c r="A6" s="147" t="s">
        <v>1</v>
      </c>
      <c r="B6" s="148" t="s">
        <v>125</v>
      </c>
      <c r="C6" s="154"/>
      <c r="D6" s="155"/>
      <c r="E6" s="155"/>
      <c r="F6" s="155"/>
      <c r="G6" s="156"/>
      <c r="H6" s="152" t="s">
        <v>56</v>
      </c>
      <c r="I6" s="153" t="s">
        <v>94</v>
      </c>
      <c r="J6" s="139"/>
    </row>
    <row r="7" spans="1:10" s="26" customFormat="1" ht="12.75">
      <c r="A7" s="290" t="s">
        <v>83</v>
      </c>
      <c r="B7" s="293" t="s">
        <v>55</v>
      </c>
      <c r="C7" s="157" t="s">
        <v>2</v>
      </c>
      <c r="D7" s="157" t="s">
        <v>3</v>
      </c>
      <c r="E7" s="157" t="s">
        <v>4</v>
      </c>
      <c r="F7" s="157" t="s">
        <v>5</v>
      </c>
      <c r="G7" s="157" t="s">
        <v>38</v>
      </c>
      <c r="H7" s="157" t="s">
        <v>74</v>
      </c>
      <c r="I7" s="158" t="s">
        <v>75</v>
      </c>
      <c r="J7" s="159"/>
    </row>
    <row r="8" spans="1:10" s="162" customFormat="1" ht="12.75">
      <c r="A8" s="291"/>
      <c r="B8" s="294"/>
      <c r="C8" s="160" t="s">
        <v>6</v>
      </c>
      <c r="D8" s="160" t="s">
        <v>29</v>
      </c>
      <c r="E8" s="160" t="s">
        <v>53</v>
      </c>
      <c r="F8" s="160" t="s">
        <v>53</v>
      </c>
      <c r="G8" s="160" t="s">
        <v>53</v>
      </c>
      <c r="H8" s="160" t="s">
        <v>6</v>
      </c>
      <c r="I8" s="296" t="s">
        <v>7</v>
      </c>
      <c r="J8" s="161"/>
    </row>
    <row r="9" spans="1:10" s="162" customFormat="1" ht="31.5">
      <c r="A9" s="292"/>
      <c r="B9" s="295"/>
      <c r="C9" s="163" t="s">
        <v>142</v>
      </c>
      <c r="D9" s="163" t="s">
        <v>143</v>
      </c>
      <c r="E9" s="163" t="s">
        <v>144</v>
      </c>
      <c r="F9" s="163" t="s">
        <v>145</v>
      </c>
      <c r="G9" s="163" t="s">
        <v>73</v>
      </c>
      <c r="H9" s="163" t="s">
        <v>72</v>
      </c>
      <c r="I9" s="297"/>
      <c r="J9" s="161"/>
    </row>
    <row r="10" spans="1:11" ht="12.75">
      <c r="A10" s="164">
        <v>600</v>
      </c>
      <c r="B10" s="165" t="s">
        <v>9</v>
      </c>
      <c r="C10" s="166">
        <v>106884</v>
      </c>
      <c r="D10" s="166">
        <v>171000</v>
      </c>
      <c r="E10" s="166">
        <v>171000</v>
      </c>
      <c r="F10" s="166">
        <v>171000</v>
      </c>
      <c r="G10" s="180">
        <v>51300</v>
      </c>
      <c r="H10" s="180">
        <v>36465</v>
      </c>
      <c r="I10" s="167">
        <f>H10-G10</f>
        <v>-14835</v>
      </c>
      <c r="J10" s="139"/>
      <c r="K10" s="168"/>
    </row>
    <row r="11" spans="1:11" ht="12.75">
      <c r="A11" s="164">
        <v>601</v>
      </c>
      <c r="B11" s="165" t="s">
        <v>10</v>
      </c>
      <c r="C11" s="166">
        <v>17073</v>
      </c>
      <c r="D11" s="166">
        <v>29000</v>
      </c>
      <c r="E11" s="166">
        <v>29000</v>
      </c>
      <c r="F11" s="166">
        <v>29000</v>
      </c>
      <c r="G11" s="180">
        <v>8700</v>
      </c>
      <c r="H11" s="180">
        <v>6048</v>
      </c>
      <c r="I11" s="167">
        <f aca="true" t="shared" si="0" ref="I11:I16">H11-G11</f>
        <v>-2652</v>
      </c>
      <c r="J11" s="139"/>
      <c r="K11" s="168"/>
    </row>
    <row r="12" spans="1:11" ht="12.75">
      <c r="A12" s="164">
        <v>602</v>
      </c>
      <c r="B12" s="165" t="s">
        <v>11</v>
      </c>
      <c r="C12" s="166">
        <v>50116</v>
      </c>
      <c r="D12" s="166">
        <v>70000</v>
      </c>
      <c r="E12" s="166">
        <v>70000</v>
      </c>
      <c r="F12" s="166">
        <v>70000</v>
      </c>
      <c r="G12" s="180">
        <v>21000</v>
      </c>
      <c r="H12" s="180">
        <v>4033</v>
      </c>
      <c r="I12" s="167">
        <f t="shared" si="0"/>
        <v>-16967</v>
      </c>
      <c r="J12" s="139"/>
      <c r="K12" s="168"/>
    </row>
    <row r="13" spans="1:11" ht="12.75">
      <c r="A13" s="164">
        <v>603</v>
      </c>
      <c r="B13" s="165" t="s">
        <v>12</v>
      </c>
      <c r="C13" s="166"/>
      <c r="D13" s="166"/>
      <c r="E13" s="166"/>
      <c r="F13" s="166"/>
      <c r="G13" s="180"/>
      <c r="H13" s="180"/>
      <c r="I13" s="167">
        <f t="shared" si="0"/>
        <v>0</v>
      </c>
      <c r="J13" s="139"/>
      <c r="K13" s="168"/>
    </row>
    <row r="14" spans="1:11" ht="12.75">
      <c r="A14" s="164">
        <v>604</v>
      </c>
      <c r="B14" s="165" t="s">
        <v>13</v>
      </c>
      <c r="C14" s="166">
        <v>1537969</v>
      </c>
      <c r="D14" s="166">
        <v>2500000</v>
      </c>
      <c r="E14" s="166">
        <v>2500000</v>
      </c>
      <c r="F14" s="166">
        <v>2500000</v>
      </c>
      <c r="G14" s="180">
        <v>750000</v>
      </c>
      <c r="H14" s="180">
        <v>550000</v>
      </c>
      <c r="I14" s="167">
        <f t="shared" si="0"/>
        <v>-200000</v>
      </c>
      <c r="J14" s="139"/>
      <c r="K14" s="168"/>
    </row>
    <row r="15" spans="1:14" ht="12.75">
      <c r="A15" s="164">
        <v>605</v>
      </c>
      <c r="B15" s="165" t="s">
        <v>14</v>
      </c>
      <c r="C15" s="166"/>
      <c r="D15" s="166"/>
      <c r="E15" s="166"/>
      <c r="F15" s="166"/>
      <c r="G15" s="180"/>
      <c r="H15" s="180"/>
      <c r="I15" s="167">
        <f t="shared" si="0"/>
        <v>0</v>
      </c>
      <c r="J15" s="169"/>
      <c r="K15" s="168"/>
      <c r="N15" s="168"/>
    </row>
    <row r="16" spans="1:11" ht="12.75">
      <c r="A16" s="164">
        <v>606</v>
      </c>
      <c r="B16" s="165" t="s">
        <v>15</v>
      </c>
      <c r="C16" s="166"/>
      <c r="D16" s="166"/>
      <c r="E16" s="166"/>
      <c r="F16" s="166"/>
      <c r="G16" s="180"/>
      <c r="H16" s="180"/>
      <c r="I16" s="167">
        <f t="shared" si="0"/>
        <v>0</v>
      </c>
      <c r="J16" s="139"/>
      <c r="K16" s="168"/>
    </row>
    <row r="17" spans="1:11" ht="12.75">
      <c r="A17" s="170" t="s">
        <v>16</v>
      </c>
      <c r="B17" s="171" t="s">
        <v>17</v>
      </c>
      <c r="C17" s="172">
        <f>SUM(C10:C16)</f>
        <v>1712042</v>
      </c>
      <c r="D17" s="172">
        <f>D16+D15+D14+D13+D12+D11+D10</f>
        <v>2770000</v>
      </c>
      <c r="E17" s="172">
        <f>E16+E15+E14+E13+E12+E11+E10</f>
        <v>2770000</v>
      </c>
      <c r="F17" s="172">
        <f>F16+F15+F14+F13+F12+F11+F10</f>
        <v>2770000</v>
      </c>
      <c r="G17" s="172">
        <f>G16+G15+G14+G13+G12+G11+G10</f>
        <v>831000</v>
      </c>
      <c r="H17" s="172">
        <f>H16+H15+H14+H13+H12+H11+H10</f>
        <v>596546</v>
      </c>
      <c r="I17" s="173">
        <f>SUM(I10:I16)</f>
        <v>-234454</v>
      </c>
      <c r="J17" s="139"/>
      <c r="K17" s="168"/>
    </row>
    <row r="18" spans="1:15" ht="12.75">
      <c r="A18" s="164">
        <v>230</v>
      </c>
      <c r="B18" s="165" t="s">
        <v>18</v>
      </c>
      <c r="C18" s="166">
        <v>119</v>
      </c>
      <c r="D18" s="166"/>
      <c r="E18" s="166"/>
      <c r="F18" s="166"/>
      <c r="G18" s="180"/>
      <c r="H18" s="180"/>
      <c r="I18" s="167">
        <f>H18-G18</f>
        <v>0</v>
      </c>
      <c r="J18" s="139"/>
      <c r="K18" s="168"/>
      <c r="N18" s="49"/>
      <c r="O18" s="174"/>
    </row>
    <row r="19" spans="1:11" ht="12.75">
      <c r="A19" s="164">
        <v>231</v>
      </c>
      <c r="B19" s="165" t="s">
        <v>19</v>
      </c>
      <c r="C19" s="166">
        <v>16839</v>
      </c>
      <c r="D19" s="166">
        <v>10500</v>
      </c>
      <c r="E19" s="166">
        <v>10500</v>
      </c>
      <c r="F19" s="166">
        <v>10500</v>
      </c>
      <c r="G19" s="180">
        <v>7000</v>
      </c>
      <c r="H19" s="180">
        <v>864</v>
      </c>
      <c r="I19" s="167">
        <f>H19-G19</f>
        <v>-6136</v>
      </c>
      <c r="J19" s="139"/>
      <c r="K19" s="168"/>
    </row>
    <row r="20" spans="1:11" ht="12.75">
      <c r="A20" s="164">
        <v>232</v>
      </c>
      <c r="B20" s="165" t="s">
        <v>20</v>
      </c>
      <c r="C20" s="166"/>
      <c r="D20" s="166"/>
      <c r="E20" s="166"/>
      <c r="F20" s="166"/>
      <c r="G20" s="180"/>
      <c r="H20" s="180"/>
      <c r="I20" s="167">
        <f>H20-G20</f>
        <v>0</v>
      </c>
      <c r="J20" s="139"/>
      <c r="K20" s="168"/>
    </row>
    <row r="21" spans="1:11" ht="12.75">
      <c r="A21" s="170" t="s">
        <v>21</v>
      </c>
      <c r="B21" s="175" t="s">
        <v>39</v>
      </c>
      <c r="C21" s="172">
        <f>C20+C19+C18</f>
        <v>16958</v>
      </c>
      <c r="D21" s="172">
        <f>SUM(D18:D20)</f>
        <v>10500</v>
      </c>
      <c r="E21" s="172">
        <f>E20+E19+E18</f>
        <v>10500</v>
      </c>
      <c r="F21" s="172">
        <f>F20+F19+F18</f>
        <v>10500</v>
      </c>
      <c r="G21" s="172">
        <f>G20+G19+G18</f>
        <v>7000</v>
      </c>
      <c r="H21" s="172">
        <f>H20+H19+H18</f>
        <v>864</v>
      </c>
      <c r="I21" s="173">
        <f>SUM(I18:I20)</f>
        <v>-6136</v>
      </c>
      <c r="J21" s="139"/>
      <c r="K21" s="168"/>
    </row>
    <row r="22" spans="1:11" ht="12.75">
      <c r="A22" s="164">
        <v>230</v>
      </c>
      <c r="B22" s="165" t="s">
        <v>18</v>
      </c>
      <c r="C22" s="176"/>
      <c r="D22" s="176"/>
      <c r="E22" s="176"/>
      <c r="F22" s="176"/>
      <c r="G22" s="176"/>
      <c r="H22" s="176"/>
      <c r="I22" s="167">
        <f>H22-G22</f>
        <v>0</v>
      </c>
      <c r="J22" s="139"/>
      <c r="K22" s="168"/>
    </row>
    <row r="23" spans="1:11" ht="12.75">
      <c r="A23" s="164">
        <v>231</v>
      </c>
      <c r="B23" s="165" t="s">
        <v>19</v>
      </c>
      <c r="C23" s="176"/>
      <c r="D23" s="176"/>
      <c r="E23" s="176"/>
      <c r="F23" s="176"/>
      <c r="G23" s="176"/>
      <c r="H23" s="176"/>
      <c r="I23" s="167">
        <f>H23-G23</f>
        <v>0</v>
      </c>
      <c r="J23" s="139"/>
      <c r="K23" s="168"/>
    </row>
    <row r="24" spans="1:11" ht="15" customHeight="1">
      <c r="A24" s="164">
        <v>232</v>
      </c>
      <c r="B24" s="165" t="s">
        <v>20</v>
      </c>
      <c r="C24" s="176"/>
      <c r="D24" s="176"/>
      <c r="E24" s="176"/>
      <c r="F24" s="176"/>
      <c r="G24" s="176"/>
      <c r="H24" s="176"/>
      <c r="I24" s="167">
        <f>H24-G24</f>
        <v>0</v>
      </c>
      <c r="J24" s="139"/>
      <c r="K24" s="168"/>
    </row>
    <row r="25" spans="1:11" ht="12.75">
      <c r="A25" s="170" t="s">
        <v>21</v>
      </c>
      <c r="B25" s="175" t="s">
        <v>40</v>
      </c>
      <c r="C25" s="172">
        <v>0</v>
      </c>
      <c r="D25" s="172">
        <f aca="true" t="shared" si="1" ref="D25:I25">SUM(D22:D24)</f>
        <v>0</v>
      </c>
      <c r="E25" s="172">
        <v>0</v>
      </c>
      <c r="F25" s="172">
        <v>0</v>
      </c>
      <c r="G25" s="172">
        <v>0</v>
      </c>
      <c r="H25" s="172">
        <f t="shared" si="1"/>
        <v>0</v>
      </c>
      <c r="I25" s="173">
        <f t="shared" si="1"/>
        <v>0</v>
      </c>
      <c r="J25" s="139"/>
      <c r="K25" s="168"/>
    </row>
    <row r="26" spans="1:11" ht="12.75">
      <c r="A26" s="170" t="s">
        <v>22</v>
      </c>
      <c r="B26" s="177" t="s">
        <v>57</v>
      </c>
      <c r="C26" s="178">
        <f>C21</f>
        <v>16958</v>
      </c>
      <c r="D26" s="178">
        <f>D21+D25</f>
        <v>10500</v>
      </c>
      <c r="E26" s="178">
        <f>E21</f>
        <v>10500</v>
      </c>
      <c r="F26" s="178">
        <f>F21</f>
        <v>10500</v>
      </c>
      <c r="G26" s="178">
        <f>G21</f>
        <v>7000</v>
      </c>
      <c r="H26" s="178">
        <f>H21</f>
        <v>864</v>
      </c>
      <c r="I26" s="179">
        <f>I21+I25</f>
        <v>-6136</v>
      </c>
      <c r="J26" s="139"/>
      <c r="K26" s="168"/>
    </row>
    <row r="27" spans="1:11" ht="12.75">
      <c r="A27" s="298" t="s">
        <v>41</v>
      </c>
      <c r="B27" s="299"/>
      <c r="C27" s="180">
        <v>568503</v>
      </c>
      <c r="D27" s="181">
        <v>1500000</v>
      </c>
      <c r="E27" s="181">
        <v>1500000</v>
      </c>
      <c r="F27" s="181">
        <v>1500000</v>
      </c>
      <c r="G27" s="181">
        <v>569988</v>
      </c>
      <c r="H27" s="241">
        <v>569988</v>
      </c>
      <c r="I27" s="179">
        <f>H27-G27</f>
        <v>0</v>
      </c>
      <c r="K27" s="168"/>
    </row>
    <row r="28" spans="1:9" ht="18.75" customHeight="1" thickBot="1">
      <c r="A28" s="300" t="s">
        <v>42</v>
      </c>
      <c r="B28" s="301"/>
      <c r="C28" s="182">
        <f>C27+C17+C26</f>
        <v>2297503</v>
      </c>
      <c r="D28" s="182">
        <f>D27+D26+D17</f>
        <v>4280500</v>
      </c>
      <c r="E28" s="182">
        <f>E27+E21+E17</f>
        <v>4280500</v>
      </c>
      <c r="F28" s="182">
        <f>F17+F26+F27</f>
        <v>4280500</v>
      </c>
      <c r="G28" s="182">
        <f>G17+G26+G27</f>
        <v>1407988</v>
      </c>
      <c r="H28" s="242">
        <f>H17+H26+H27</f>
        <v>1167398</v>
      </c>
      <c r="I28" s="242">
        <f>I17+I26+I27</f>
        <v>-240590</v>
      </c>
    </row>
    <row r="29" spans="1:9" ht="23.25" customHeight="1">
      <c r="A29" s="183"/>
      <c r="B29" s="184"/>
      <c r="C29" s="184"/>
      <c r="D29" s="185"/>
      <c r="E29" s="185"/>
      <c r="F29" s="185"/>
      <c r="G29" s="185"/>
      <c r="H29" s="185"/>
      <c r="I29" s="185"/>
    </row>
    <row r="30" spans="1:9" ht="11.25" customHeight="1">
      <c r="A30" s="183"/>
      <c r="B30" s="184"/>
      <c r="C30" s="184"/>
      <c r="D30" s="185"/>
      <c r="E30" s="185"/>
      <c r="F30" s="185"/>
      <c r="G30" s="185"/>
      <c r="H30" s="185"/>
      <c r="I30" s="185"/>
    </row>
    <row r="31" spans="4:11" ht="12.75">
      <c r="D31" s="240"/>
      <c r="K31" s="168"/>
    </row>
    <row r="32" spans="1:9" ht="17.25" customHeight="1">
      <c r="A32" s="302" t="s">
        <v>23</v>
      </c>
      <c r="B32" s="186" t="s">
        <v>146</v>
      </c>
      <c r="C32" s="305" t="s">
        <v>24</v>
      </c>
      <c r="D32" s="306"/>
      <c r="E32" s="187" t="s">
        <v>8</v>
      </c>
      <c r="F32" s="311"/>
      <c r="G32" s="312"/>
      <c r="H32" s="138"/>
      <c r="I32" s="138"/>
    </row>
    <row r="33" spans="1:9" ht="19.5" customHeight="1">
      <c r="A33" s="303"/>
      <c r="B33" s="188" t="s">
        <v>25</v>
      </c>
      <c r="C33" s="307"/>
      <c r="D33" s="308"/>
      <c r="E33" s="187" t="s">
        <v>25</v>
      </c>
      <c r="F33" s="313"/>
      <c r="G33" s="314"/>
      <c r="H33" s="138"/>
      <c r="I33" s="138"/>
    </row>
    <row r="34" spans="1:9" ht="21.75" customHeight="1">
      <c r="A34" s="304"/>
      <c r="B34" s="188"/>
      <c r="C34" s="309"/>
      <c r="D34" s="310"/>
      <c r="E34" s="187" t="s">
        <v>26</v>
      </c>
      <c r="F34" s="313"/>
      <c r="G34" s="314"/>
      <c r="H34" s="138"/>
      <c r="I34" s="138"/>
    </row>
    <row r="36" spans="9:11" ht="12.75">
      <c r="I36" s="189"/>
      <c r="J36" s="49"/>
      <c r="K36" s="190"/>
    </row>
    <row r="37" ht="12.75">
      <c r="K37" s="190"/>
    </row>
    <row r="39" ht="12.75">
      <c r="H39" s="189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W32"/>
  <sheetViews>
    <sheetView zoomScalePageLayoutView="0" workbookViewId="0" topLeftCell="F18">
      <selection activeCell="A2" sqref="A2:V32"/>
    </sheetView>
  </sheetViews>
  <sheetFormatPr defaultColWidth="9.140625" defaultRowHeight="12.75"/>
  <cols>
    <col min="1" max="1" width="9.421875" style="14" customWidth="1"/>
    <col min="2" max="2" width="42.00390625" style="14" customWidth="1"/>
    <col min="3" max="3" width="16.7109375" style="14" customWidth="1"/>
    <col min="4" max="4" width="15.00390625" style="14" customWidth="1"/>
    <col min="5" max="5" width="14.00390625" style="14" customWidth="1"/>
    <col min="6" max="6" width="13.421875" style="14" customWidth="1"/>
    <col min="7" max="7" width="15.00390625" style="14" customWidth="1"/>
    <col min="8" max="8" width="12.7109375" style="14" bestFit="1" customWidth="1"/>
    <col min="9" max="12" width="13.421875" style="14" customWidth="1"/>
    <col min="13" max="13" width="13.140625" style="14" customWidth="1"/>
    <col min="14" max="14" width="14.00390625" style="14" customWidth="1"/>
    <col min="15" max="15" width="12.7109375" style="14" customWidth="1"/>
    <col min="16" max="16" width="13.8515625" style="14" customWidth="1"/>
    <col min="17" max="17" width="13.57421875" style="14" customWidth="1"/>
    <col min="18" max="18" width="12.7109375" style="14" customWidth="1"/>
    <col min="19" max="19" width="10.8515625" style="14" customWidth="1"/>
    <col min="20" max="20" width="12.00390625" style="14" customWidth="1"/>
    <col min="21" max="21" width="13.00390625" style="14" customWidth="1"/>
    <col min="22" max="22" width="32.28125" style="15" customWidth="1"/>
    <col min="23" max="16384" width="9.140625" style="14" customWidth="1"/>
  </cols>
  <sheetData>
    <row r="2" spans="1:22" s="5" customFormat="1" ht="18.75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V2" s="6"/>
    </row>
    <row r="3" spans="1:22" s="5" customFormat="1" ht="15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V3" s="6"/>
    </row>
    <row r="4" spans="1:17" ht="15">
      <c r="A4" s="8" t="s">
        <v>27</v>
      </c>
      <c r="B4" s="9" t="s">
        <v>90</v>
      </c>
      <c r="C4" s="10" t="s">
        <v>28</v>
      </c>
      <c r="D4" s="11" t="s">
        <v>91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</row>
    <row r="5" spans="1:18" ht="15">
      <c r="A5" s="16"/>
      <c r="B5" s="17"/>
      <c r="C5" s="17"/>
      <c r="D5" s="17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4" t="s">
        <v>157</v>
      </c>
    </row>
    <row r="6" spans="1:17" ht="17.25" customHeight="1" thickBot="1">
      <c r="A6" s="8" t="s">
        <v>1</v>
      </c>
      <c r="B6" s="9" t="s">
        <v>126</v>
      </c>
      <c r="C6" s="10" t="s">
        <v>56</v>
      </c>
      <c r="D6" s="11" t="s">
        <v>94</v>
      </c>
      <c r="E6" s="18"/>
      <c r="F6" s="19"/>
      <c r="G6" s="19"/>
      <c r="H6" s="19"/>
      <c r="I6" s="19"/>
      <c r="J6" s="19"/>
      <c r="K6" s="19"/>
      <c r="L6" s="19"/>
      <c r="M6" s="19"/>
      <c r="N6" s="13"/>
      <c r="O6" s="13"/>
      <c r="P6" s="13"/>
      <c r="Q6" s="13"/>
    </row>
    <row r="7" spans="1:15" ht="15.75" thickBot="1">
      <c r="A7" s="358"/>
      <c r="B7" s="359"/>
      <c r="G7" s="39"/>
      <c r="H7" s="39"/>
      <c r="I7" s="39"/>
      <c r="J7" s="39"/>
      <c r="K7" s="39"/>
      <c r="L7" s="39"/>
      <c r="M7" s="267"/>
      <c r="N7" s="268"/>
      <c r="O7" s="269"/>
    </row>
    <row r="8" spans="1:22" s="22" customFormat="1" ht="19.5" customHeight="1" thickBot="1">
      <c r="A8" s="20"/>
      <c r="B8" s="21" t="s">
        <v>54</v>
      </c>
      <c r="C8" s="255"/>
      <c r="D8" s="315" t="s">
        <v>84</v>
      </c>
      <c r="E8" s="316"/>
      <c r="F8" s="317"/>
      <c r="G8" s="315" t="s">
        <v>85</v>
      </c>
      <c r="H8" s="316"/>
      <c r="I8" s="317"/>
      <c r="J8" s="315" t="s">
        <v>86</v>
      </c>
      <c r="K8" s="316"/>
      <c r="L8" s="317"/>
      <c r="M8" s="315" t="s">
        <v>87</v>
      </c>
      <c r="N8" s="316"/>
      <c r="O8" s="317"/>
      <c r="P8" s="316" t="s">
        <v>114</v>
      </c>
      <c r="Q8" s="316"/>
      <c r="R8" s="317"/>
      <c r="S8" s="316" t="s">
        <v>88</v>
      </c>
      <c r="T8" s="316"/>
      <c r="U8" s="316"/>
      <c r="V8" s="330" t="s">
        <v>30</v>
      </c>
    </row>
    <row r="9" spans="1:22" s="23" customFormat="1" ht="57.75" customHeight="1">
      <c r="A9" s="333" t="s">
        <v>0</v>
      </c>
      <c r="B9" s="335" t="s">
        <v>68</v>
      </c>
      <c r="C9" s="337" t="s">
        <v>69</v>
      </c>
      <c r="D9" s="333" t="s">
        <v>116</v>
      </c>
      <c r="E9" s="341" t="s">
        <v>107</v>
      </c>
      <c r="F9" s="343" t="s">
        <v>117</v>
      </c>
      <c r="G9" s="333" t="s">
        <v>108</v>
      </c>
      <c r="H9" s="341" t="s">
        <v>109</v>
      </c>
      <c r="I9" s="343" t="s">
        <v>110</v>
      </c>
      <c r="J9" s="333" t="s">
        <v>118</v>
      </c>
      <c r="K9" s="341" t="s">
        <v>119</v>
      </c>
      <c r="L9" s="343" t="s">
        <v>120</v>
      </c>
      <c r="M9" s="364" t="s">
        <v>104</v>
      </c>
      <c r="N9" s="366" t="s">
        <v>105</v>
      </c>
      <c r="O9" s="345" t="s">
        <v>106</v>
      </c>
      <c r="P9" s="362" t="s">
        <v>111</v>
      </c>
      <c r="Q9" s="341" t="s">
        <v>112</v>
      </c>
      <c r="R9" s="343" t="s">
        <v>113</v>
      </c>
      <c r="S9" s="339" t="s">
        <v>127</v>
      </c>
      <c r="T9" s="339" t="s">
        <v>128</v>
      </c>
      <c r="U9" s="360" t="s">
        <v>129</v>
      </c>
      <c r="V9" s="331"/>
    </row>
    <row r="10" spans="1:22" s="23" customFormat="1" ht="59.25" customHeight="1" thickBot="1">
      <c r="A10" s="334"/>
      <c r="B10" s="336"/>
      <c r="C10" s="338"/>
      <c r="D10" s="334"/>
      <c r="E10" s="342"/>
      <c r="F10" s="344"/>
      <c r="G10" s="334"/>
      <c r="H10" s="342"/>
      <c r="I10" s="344"/>
      <c r="J10" s="334"/>
      <c r="K10" s="342"/>
      <c r="L10" s="344"/>
      <c r="M10" s="365"/>
      <c r="N10" s="367"/>
      <c r="O10" s="346"/>
      <c r="P10" s="363"/>
      <c r="Q10" s="342"/>
      <c r="R10" s="344"/>
      <c r="S10" s="340"/>
      <c r="T10" s="340"/>
      <c r="U10" s="361"/>
      <c r="V10" s="332"/>
    </row>
    <row r="11" spans="1:22" s="26" customFormat="1" ht="79.5" customHeight="1">
      <c r="A11" s="353" t="s">
        <v>70</v>
      </c>
      <c r="B11" s="209" t="s">
        <v>139</v>
      </c>
      <c r="C11" s="274" t="s">
        <v>98</v>
      </c>
      <c r="D11" s="271">
        <v>11936</v>
      </c>
      <c r="E11" s="24">
        <v>77700</v>
      </c>
      <c r="F11" s="260">
        <f>E11/D11</f>
        <v>6.509718498659518</v>
      </c>
      <c r="G11" s="271">
        <v>8000</v>
      </c>
      <c r="H11" s="24">
        <v>55917</v>
      </c>
      <c r="I11" s="260">
        <f aca="true" t="shared" si="0" ref="I11:I18">H11/G11</f>
        <v>6.989625</v>
      </c>
      <c r="J11" s="271">
        <v>8000</v>
      </c>
      <c r="K11" s="24">
        <v>55917</v>
      </c>
      <c r="L11" s="260">
        <f aca="true" t="shared" si="1" ref="L11:L18">K11/J11</f>
        <v>6.989625</v>
      </c>
      <c r="M11" s="276">
        <v>1606</v>
      </c>
      <c r="N11" s="24">
        <v>22346</v>
      </c>
      <c r="O11" s="260">
        <f aca="true" t="shared" si="2" ref="O11:O18">N11/M11</f>
        <v>13.914072229140722</v>
      </c>
      <c r="P11" s="277">
        <v>1606</v>
      </c>
      <c r="Q11" s="24">
        <v>22346</v>
      </c>
      <c r="R11" s="260">
        <f>Q11/P11</f>
        <v>13.914072229140722</v>
      </c>
      <c r="S11" s="278">
        <f aca="true" t="shared" si="3" ref="S11:S16">R11-F11</f>
        <v>7.404353730481204</v>
      </c>
      <c r="T11" s="25">
        <f aca="true" t="shared" si="4" ref="T11:T16">R11-I11</f>
        <v>6.924447229140721</v>
      </c>
      <c r="U11" s="264">
        <f>R11-O11</f>
        <v>0</v>
      </c>
      <c r="V11" s="218" t="s">
        <v>95</v>
      </c>
    </row>
    <row r="12" spans="1:22" s="26" customFormat="1" ht="79.5" customHeight="1" thickBot="1">
      <c r="A12" s="354"/>
      <c r="B12" s="2" t="s">
        <v>96</v>
      </c>
      <c r="C12" s="275" t="s">
        <v>101</v>
      </c>
      <c r="D12" s="272">
        <v>90</v>
      </c>
      <c r="E12" s="27">
        <v>5108</v>
      </c>
      <c r="F12" s="260">
        <f>E12/D12</f>
        <v>56.75555555555555</v>
      </c>
      <c r="G12" s="272">
        <v>200</v>
      </c>
      <c r="H12" s="27">
        <v>9540</v>
      </c>
      <c r="I12" s="261">
        <f t="shared" si="0"/>
        <v>47.7</v>
      </c>
      <c r="J12" s="272">
        <v>200</v>
      </c>
      <c r="K12" s="27">
        <v>9540</v>
      </c>
      <c r="L12" s="261">
        <f t="shared" si="1"/>
        <v>47.7</v>
      </c>
      <c r="M12" s="259">
        <v>200</v>
      </c>
      <c r="N12" s="27">
        <v>9540</v>
      </c>
      <c r="O12" s="261">
        <f>N12/M12</f>
        <v>47.7</v>
      </c>
      <c r="P12" s="265">
        <v>0</v>
      </c>
      <c r="Q12" s="27">
        <v>0</v>
      </c>
      <c r="R12" s="260">
        <v>0</v>
      </c>
      <c r="S12" s="258">
        <f t="shared" si="3"/>
        <v>-56.75555555555555</v>
      </c>
      <c r="T12" s="28">
        <f t="shared" si="4"/>
        <v>-47.7</v>
      </c>
      <c r="U12" s="217">
        <f>R12-L12</f>
        <v>-47.7</v>
      </c>
      <c r="V12" s="279" t="s">
        <v>156</v>
      </c>
    </row>
    <row r="13" spans="1:23" s="26" customFormat="1" ht="79.5" customHeight="1">
      <c r="A13" s="355" t="s">
        <v>71</v>
      </c>
      <c r="B13" s="2" t="s">
        <v>141</v>
      </c>
      <c r="C13" s="275" t="s">
        <v>98</v>
      </c>
      <c r="D13" s="272">
        <v>865</v>
      </c>
      <c r="E13" s="27">
        <v>17407</v>
      </c>
      <c r="F13" s="261">
        <f>E13/D13</f>
        <v>20.123699421965316</v>
      </c>
      <c r="G13" s="272">
        <v>1000</v>
      </c>
      <c r="H13" s="27">
        <v>70296</v>
      </c>
      <c r="I13" s="261">
        <f t="shared" si="0"/>
        <v>70.296</v>
      </c>
      <c r="J13" s="272">
        <v>1000</v>
      </c>
      <c r="K13" s="27">
        <v>70296</v>
      </c>
      <c r="L13" s="261">
        <f t="shared" si="1"/>
        <v>70.296</v>
      </c>
      <c r="M13" s="259">
        <v>427</v>
      </c>
      <c r="N13" s="27">
        <v>30016</v>
      </c>
      <c r="O13" s="261">
        <f>N13/M13</f>
        <v>70.29508196721312</v>
      </c>
      <c r="P13" s="265">
        <v>427</v>
      </c>
      <c r="Q13" s="27">
        <v>30016</v>
      </c>
      <c r="R13" s="261">
        <f aca="true" t="shared" si="5" ref="R13:R18">Q13/P13</f>
        <v>70.29508196721312</v>
      </c>
      <c r="S13" s="258">
        <f t="shared" si="3"/>
        <v>50.17138254524781</v>
      </c>
      <c r="T13" s="28">
        <f t="shared" si="4"/>
        <v>-0.0009180327868847371</v>
      </c>
      <c r="U13" s="217">
        <f>R13-L13</f>
        <v>-0.0009180327868847371</v>
      </c>
      <c r="V13" s="218" t="s">
        <v>95</v>
      </c>
      <c r="W13" s="256"/>
    </row>
    <row r="14" spans="1:22" s="26" customFormat="1" ht="79.5" customHeight="1" thickBot="1">
      <c r="A14" s="354"/>
      <c r="B14" s="2" t="s">
        <v>140</v>
      </c>
      <c r="C14" s="275" t="s">
        <v>101</v>
      </c>
      <c r="D14" s="272">
        <v>0</v>
      </c>
      <c r="E14" s="27">
        <v>0</v>
      </c>
      <c r="F14" s="261">
        <v>0</v>
      </c>
      <c r="G14" s="272">
        <v>25</v>
      </c>
      <c r="H14" s="27">
        <v>960</v>
      </c>
      <c r="I14" s="261">
        <f t="shared" si="0"/>
        <v>38.4</v>
      </c>
      <c r="J14" s="272">
        <v>25</v>
      </c>
      <c r="K14" s="27">
        <v>960</v>
      </c>
      <c r="L14" s="261">
        <f t="shared" si="1"/>
        <v>38.4</v>
      </c>
      <c r="M14" s="259">
        <v>25</v>
      </c>
      <c r="N14" s="27">
        <v>960</v>
      </c>
      <c r="O14" s="261">
        <f>N14/M14</f>
        <v>38.4</v>
      </c>
      <c r="P14" s="265">
        <v>25</v>
      </c>
      <c r="Q14" s="27">
        <v>864</v>
      </c>
      <c r="R14" s="261">
        <f t="shared" si="5"/>
        <v>34.56</v>
      </c>
      <c r="S14" s="258">
        <f t="shared" si="3"/>
        <v>34.56</v>
      </c>
      <c r="T14" s="28">
        <f t="shared" si="4"/>
        <v>-3.8399999999999963</v>
      </c>
      <c r="U14" s="217">
        <f>R14-L14</f>
        <v>-3.8399999999999963</v>
      </c>
      <c r="V14" s="288" t="s">
        <v>124</v>
      </c>
    </row>
    <row r="15" spans="1:22" s="26" customFormat="1" ht="96" customHeight="1" thickBot="1">
      <c r="A15" s="1" t="s">
        <v>43</v>
      </c>
      <c r="B15" s="2" t="s">
        <v>133</v>
      </c>
      <c r="C15" s="275" t="s">
        <v>99</v>
      </c>
      <c r="D15" s="272">
        <v>195</v>
      </c>
      <c r="E15" s="27">
        <v>1537970</v>
      </c>
      <c r="F15" s="261">
        <f>E15/D15</f>
        <v>7887.025641025641</v>
      </c>
      <c r="G15" s="272">
        <v>500</v>
      </c>
      <c r="H15" s="27">
        <v>2538343</v>
      </c>
      <c r="I15" s="261">
        <f t="shared" si="0"/>
        <v>5076.686</v>
      </c>
      <c r="J15" s="272">
        <v>500</v>
      </c>
      <c r="K15" s="27">
        <v>2538343</v>
      </c>
      <c r="L15" s="261">
        <f t="shared" si="1"/>
        <v>5076.686</v>
      </c>
      <c r="M15" s="259">
        <v>167</v>
      </c>
      <c r="N15" s="27">
        <v>846114</v>
      </c>
      <c r="O15" s="261">
        <f t="shared" si="2"/>
        <v>5066.550898203593</v>
      </c>
      <c r="P15" s="265">
        <v>12</v>
      </c>
      <c r="Q15" s="27">
        <v>132284</v>
      </c>
      <c r="R15" s="261">
        <f t="shared" si="5"/>
        <v>11023.666666666666</v>
      </c>
      <c r="S15" s="258">
        <f t="shared" si="3"/>
        <v>3136.6410256410254</v>
      </c>
      <c r="T15" s="28">
        <f t="shared" si="4"/>
        <v>5946.980666666666</v>
      </c>
      <c r="U15" s="217">
        <f>R15-L15</f>
        <v>5946.980666666666</v>
      </c>
      <c r="V15" s="289" t="s">
        <v>168</v>
      </c>
    </row>
    <row r="16" spans="1:22" s="26" customFormat="1" ht="79.5" customHeight="1" thickBot="1">
      <c r="A16" s="1" t="s">
        <v>92</v>
      </c>
      <c r="B16" s="2" t="s">
        <v>134</v>
      </c>
      <c r="C16" s="275" t="s">
        <v>135</v>
      </c>
      <c r="D16" s="272">
        <v>167</v>
      </c>
      <c r="E16" s="27">
        <v>17407</v>
      </c>
      <c r="F16" s="261">
        <f>E16/D16</f>
        <v>104.23353293413173</v>
      </c>
      <c r="G16" s="272">
        <v>500</v>
      </c>
      <c r="H16" s="27">
        <v>15976</v>
      </c>
      <c r="I16" s="261">
        <f t="shared" si="0"/>
        <v>31.952</v>
      </c>
      <c r="J16" s="272">
        <v>500</v>
      </c>
      <c r="K16" s="27">
        <v>15976</v>
      </c>
      <c r="L16" s="261">
        <f t="shared" si="1"/>
        <v>31.952</v>
      </c>
      <c r="M16" s="259">
        <v>85</v>
      </c>
      <c r="N16" s="27">
        <v>5432</v>
      </c>
      <c r="O16" s="261">
        <f t="shared" si="2"/>
        <v>63.90588235294118</v>
      </c>
      <c r="P16" s="265">
        <v>85</v>
      </c>
      <c r="Q16" s="27">
        <v>5432</v>
      </c>
      <c r="R16" s="261">
        <f t="shared" si="5"/>
        <v>63.90588235294118</v>
      </c>
      <c r="S16" s="258">
        <f t="shared" si="3"/>
        <v>-40.327650581190554</v>
      </c>
      <c r="T16" s="28">
        <f t="shared" si="4"/>
        <v>31.953882352941175</v>
      </c>
      <c r="U16" s="217">
        <f>R16-L16</f>
        <v>31.953882352941175</v>
      </c>
      <c r="V16" s="218" t="s">
        <v>124</v>
      </c>
    </row>
    <row r="17" spans="1:22" s="26" customFormat="1" ht="79.5" customHeight="1" thickBot="1">
      <c r="A17" s="1" t="s">
        <v>93</v>
      </c>
      <c r="B17" s="2" t="s">
        <v>136</v>
      </c>
      <c r="C17" s="275" t="s">
        <v>137</v>
      </c>
      <c r="D17" s="272">
        <v>2300</v>
      </c>
      <c r="E17" s="27">
        <v>25900</v>
      </c>
      <c r="F17" s="261">
        <f>E17/D17</f>
        <v>11.26086956521739</v>
      </c>
      <c r="G17" s="272">
        <v>6000</v>
      </c>
      <c r="H17" s="27">
        <v>89468</v>
      </c>
      <c r="I17" s="261">
        <f>H17/G17</f>
        <v>14.911333333333333</v>
      </c>
      <c r="J17" s="272">
        <v>6000</v>
      </c>
      <c r="K17" s="27">
        <v>89468</v>
      </c>
      <c r="L17" s="261">
        <f t="shared" si="1"/>
        <v>14.911333333333333</v>
      </c>
      <c r="M17" s="259">
        <v>289</v>
      </c>
      <c r="N17" s="27">
        <v>4309</v>
      </c>
      <c r="O17" s="261">
        <f>N17/M17</f>
        <v>14.910034602076125</v>
      </c>
      <c r="P17" s="265">
        <v>289</v>
      </c>
      <c r="Q17" s="27">
        <f>P17*K17/J17</f>
        <v>4309.375333333333</v>
      </c>
      <c r="R17" s="261">
        <f t="shared" si="5"/>
        <v>14.911333333333333</v>
      </c>
      <c r="S17" s="258">
        <f>R18-F18</f>
        <v>736.4441808888137</v>
      </c>
      <c r="T17" s="28">
        <f>R18-I18</f>
        <v>-736.9499365581107</v>
      </c>
      <c r="U17" s="217">
        <f>R18-O18</f>
        <v>0</v>
      </c>
      <c r="V17" s="218" t="s">
        <v>95</v>
      </c>
    </row>
    <row r="18" spans="1:22" s="26" customFormat="1" ht="79.5" customHeight="1" thickBot="1">
      <c r="A18" s="1" t="s">
        <v>84</v>
      </c>
      <c r="B18" s="2" t="s">
        <v>138</v>
      </c>
      <c r="C18" s="275" t="s">
        <v>100</v>
      </c>
      <c r="D18" s="273">
        <v>1760</v>
      </c>
      <c r="E18" s="263">
        <v>568503</v>
      </c>
      <c r="F18" s="270">
        <f>E18/D18</f>
        <v>323.0130681818182</v>
      </c>
      <c r="G18" s="273">
        <v>835</v>
      </c>
      <c r="H18" s="263">
        <v>1500000</v>
      </c>
      <c r="I18" s="270">
        <f t="shared" si="0"/>
        <v>1796.4071856287426</v>
      </c>
      <c r="J18" s="273">
        <v>835</v>
      </c>
      <c r="K18" s="263">
        <v>1500000</v>
      </c>
      <c r="L18" s="270">
        <f t="shared" si="1"/>
        <v>1796.4071856287426</v>
      </c>
      <c r="M18" s="262">
        <v>538</v>
      </c>
      <c r="N18" s="263">
        <v>569988</v>
      </c>
      <c r="O18" s="270">
        <f t="shared" si="2"/>
        <v>1059.4572490706319</v>
      </c>
      <c r="P18" s="266">
        <v>538</v>
      </c>
      <c r="Q18" s="263">
        <v>569988</v>
      </c>
      <c r="R18" s="270">
        <f t="shared" si="5"/>
        <v>1059.4572490706319</v>
      </c>
      <c r="S18" s="258">
        <f>R19-F19</f>
        <v>0</v>
      </c>
      <c r="T18" s="28">
        <f>R19-I19</f>
        <v>0</v>
      </c>
      <c r="U18" s="217">
        <f>R19-O19</f>
        <v>0</v>
      </c>
      <c r="V18" s="218" t="s">
        <v>95</v>
      </c>
    </row>
    <row r="19" s="26" customFormat="1" ht="39.75" customHeight="1" thickBot="1"/>
    <row r="20" spans="1:22" s="29" customFormat="1" ht="24.75" customHeight="1" thickBot="1">
      <c r="A20" s="210"/>
      <c r="B20" s="211"/>
      <c r="C20" s="212"/>
      <c r="D20" s="213"/>
      <c r="E20" s="214"/>
      <c r="F20" s="215"/>
      <c r="G20" s="213"/>
      <c r="H20" s="214"/>
      <c r="I20" s="215"/>
      <c r="J20" s="216"/>
      <c r="K20" s="216"/>
      <c r="L20" s="216"/>
      <c r="M20" s="213"/>
      <c r="N20" s="214"/>
      <c r="O20" s="215"/>
      <c r="P20" s="213"/>
      <c r="Q20" s="214"/>
      <c r="R20" s="215"/>
      <c r="V20" s="32"/>
    </row>
    <row r="21" spans="1:18" ht="12.75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1"/>
      <c r="O21" s="29"/>
      <c r="P21" s="29"/>
      <c r="Q21" s="29"/>
      <c r="R21" s="29"/>
    </row>
    <row r="22" spans="1:17" ht="16.5" thickBot="1">
      <c r="A22" s="356" t="s">
        <v>78</v>
      </c>
      <c r="B22" s="357"/>
      <c r="C22" s="357"/>
      <c r="D22" s="357"/>
      <c r="E22" s="357"/>
      <c r="F22" s="357"/>
      <c r="Q22" s="33"/>
    </row>
    <row r="23" spans="1:18" ht="48" thickTop="1">
      <c r="A23" s="34" t="s">
        <v>0</v>
      </c>
      <c r="B23" s="35" t="s">
        <v>68</v>
      </c>
      <c r="C23" s="36" t="s">
        <v>76</v>
      </c>
      <c r="D23" s="36" t="s">
        <v>58</v>
      </c>
      <c r="E23" s="36" t="s">
        <v>77</v>
      </c>
      <c r="F23" s="37" t="s">
        <v>30</v>
      </c>
      <c r="H23" s="38"/>
      <c r="I23" s="39"/>
      <c r="J23" s="39"/>
      <c r="K23" s="39"/>
      <c r="L23" s="39"/>
      <c r="M23" s="39"/>
      <c r="N23" s="38"/>
      <c r="O23" s="39"/>
      <c r="P23" s="39"/>
      <c r="Q23" s="38"/>
      <c r="R23" s="39"/>
    </row>
    <row r="24" spans="1:6" ht="15.75">
      <c r="A24" s="40"/>
      <c r="B24" s="41"/>
      <c r="C24" s="41"/>
      <c r="D24" s="41"/>
      <c r="E24" s="42"/>
      <c r="F24" s="43"/>
    </row>
    <row r="25" spans="1:22" s="29" customFormat="1" ht="16.5" thickBot="1">
      <c r="A25" s="44"/>
      <c r="B25" s="45"/>
      <c r="C25" s="46"/>
      <c r="D25" s="46"/>
      <c r="E25" s="47"/>
      <c r="F25" s="4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49"/>
      <c r="V25" s="32"/>
    </row>
    <row r="26" spans="1:22" s="29" customFormat="1" ht="13.5" thickTop="1">
      <c r="A26" s="50"/>
      <c r="B26" s="50"/>
      <c r="C26" s="50"/>
      <c r="D26" s="50"/>
      <c r="E26" s="51"/>
      <c r="F26" s="50"/>
      <c r="R26" s="52"/>
      <c r="V26" s="32"/>
    </row>
    <row r="27" spans="1:22" s="29" customFormat="1" ht="12.75">
      <c r="A27" s="50"/>
      <c r="B27" s="50"/>
      <c r="C27" s="50"/>
      <c r="D27" s="50"/>
      <c r="E27" s="51"/>
      <c r="F27" s="50"/>
      <c r="V27" s="32"/>
    </row>
    <row r="28" spans="1:22" s="29" customFormat="1" ht="12.75">
      <c r="A28" s="50"/>
      <c r="B28" s="50"/>
      <c r="C28" s="50"/>
      <c r="D28" s="50"/>
      <c r="E28" s="51"/>
      <c r="F28" s="50"/>
      <c r="V28" s="32"/>
    </row>
    <row r="29" spans="1:18" ht="13.5" thickBot="1">
      <c r="A29" s="50"/>
      <c r="B29" s="50"/>
      <c r="C29" s="50"/>
      <c r="D29" s="50"/>
      <c r="E29" s="51"/>
      <c r="F29" s="5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2" ht="15.75">
      <c r="A30" s="347" t="s">
        <v>23</v>
      </c>
      <c r="B30" s="348"/>
      <c r="C30" s="219" t="s">
        <v>8</v>
      </c>
      <c r="D30" s="318" t="s">
        <v>146</v>
      </c>
      <c r="E30" s="319"/>
      <c r="F30" s="320" t="s">
        <v>24</v>
      </c>
      <c r="G30" s="219" t="s">
        <v>8</v>
      </c>
      <c r="H30" s="318"/>
      <c r="I30" s="323"/>
      <c r="J30" s="208"/>
      <c r="K30" s="208"/>
      <c r="L30" s="208"/>
    </row>
    <row r="31" spans="1:12" ht="19.5" customHeight="1">
      <c r="A31" s="349"/>
      <c r="B31" s="350"/>
      <c r="C31" s="220" t="s">
        <v>25</v>
      </c>
      <c r="D31" s="324"/>
      <c r="E31" s="325"/>
      <c r="F31" s="321"/>
      <c r="G31" s="220" t="s">
        <v>25</v>
      </c>
      <c r="H31" s="324"/>
      <c r="I31" s="326"/>
      <c r="J31" s="208"/>
      <c r="K31" s="208"/>
      <c r="L31" s="208"/>
    </row>
    <row r="32" spans="1:12" ht="16.5" thickBot="1">
      <c r="A32" s="351"/>
      <c r="B32" s="352"/>
      <c r="C32" s="221" t="s">
        <v>26</v>
      </c>
      <c r="D32" s="327"/>
      <c r="E32" s="328"/>
      <c r="F32" s="322"/>
      <c r="G32" s="221" t="s">
        <v>26</v>
      </c>
      <c r="H32" s="327"/>
      <c r="I32" s="329"/>
      <c r="J32" s="208"/>
      <c r="K32" s="208"/>
      <c r="L32" s="208"/>
    </row>
  </sheetData>
  <sheetProtection/>
  <mergeCells count="40">
    <mergeCell ref="P8:R8"/>
    <mergeCell ref="A7:B7"/>
    <mergeCell ref="S8:U8"/>
    <mergeCell ref="U9:U10"/>
    <mergeCell ref="P9:P10"/>
    <mergeCell ref="Q9:Q10"/>
    <mergeCell ref="R9:R10"/>
    <mergeCell ref="D8:F8"/>
    <mergeCell ref="M9:M10"/>
    <mergeCell ref="N9:N10"/>
    <mergeCell ref="O9:O10"/>
    <mergeCell ref="J9:J10"/>
    <mergeCell ref="K9:K10"/>
    <mergeCell ref="L9:L10"/>
    <mergeCell ref="A30:B32"/>
    <mergeCell ref="A11:A12"/>
    <mergeCell ref="A13:A14"/>
    <mergeCell ref="A22:F22"/>
    <mergeCell ref="H9:H10"/>
    <mergeCell ref="I9:I10"/>
    <mergeCell ref="V8:V10"/>
    <mergeCell ref="A9:A10"/>
    <mergeCell ref="B9:B10"/>
    <mergeCell ref="C9:C10"/>
    <mergeCell ref="D9:D10"/>
    <mergeCell ref="S9:S10"/>
    <mergeCell ref="T9:T10"/>
    <mergeCell ref="E9:E10"/>
    <mergeCell ref="F9:F10"/>
    <mergeCell ref="G9:G10"/>
    <mergeCell ref="G8:I8"/>
    <mergeCell ref="J8:L8"/>
    <mergeCell ref="M8:O8"/>
    <mergeCell ref="D30:E30"/>
    <mergeCell ref="F30:F32"/>
    <mergeCell ref="H30:I30"/>
    <mergeCell ref="D31:E31"/>
    <mergeCell ref="H31:I31"/>
    <mergeCell ref="D32:E32"/>
    <mergeCell ref="H32:I32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N31"/>
  <sheetViews>
    <sheetView tabSelected="1" zoomScalePageLayoutView="0" workbookViewId="0" topLeftCell="A9">
      <selection activeCell="A1" sqref="A1:K31"/>
    </sheetView>
  </sheetViews>
  <sheetFormatPr defaultColWidth="8.8515625" defaultRowHeight="12.75"/>
  <cols>
    <col min="1" max="1" width="16.7109375" style="112" customWidth="1"/>
    <col min="2" max="2" width="31.140625" style="113" customWidth="1"/>
    <col min="3" max="3" width="15.421875" style="114" customWidth="1"/>
    <col min="4" max="4" width="37.7109375" style="115" customWidth="1"/>
    <col min="5" max="5" width="10.57421875" style="112" customWidth="1"/>
    <col min="6" max="7" width="10.8515625" style="112" customWidth="1"/>
    <col min="8" max="8" width="11.28125" style="112" customWidth="1"/>
    <col min="9" max="9" width="12.421875" style="112" customWidth="1"/>
    <col min="10" max="10" width="11.421875" style="112" customWidth="1"/>
    <col min="11" max="11" width="50.7109375" style="111" customWidth="1"/>
    <col min="12" max="12" width="11.57421875" style="114" bestFit="1" customWidth="1"/>
    <col min="13" max="13" width="32.00390625" style="114" customWidth="1"/>
    <col min="14" max="14" width="12.421875" style="114" customWidth="1"/>
    <col min="15" max="18" width="11.57421875" style="114" bestFit="1" customWidth="1"/>
    <col min="19" max="16384" width="8.8515625" style="114" customWidth="1"/>
  </cols>
  <sheetData>
    <row r="2" spans="1:10" s="107" customFormat="1" ht="15">
      <c r="A2" s="102" t="s">
        <v>80</v>
      </c>
      <c r="B2" s="103"/>
      <c r="C2" s="104"/>
      <c r="D2" s="105"/>
      <c r="E2" s="106"/>
      <c r="F2" s="106"/>
      <c r="G2" s="106"/>
      <c r="H2" s="106"/>
      <c r="I2" s="106"/>
      <c r="J2" s="106"/>
    </row>
    <row r="3" spans="1:11" s="110" customFormat="1" ht="18.75" customHeight="1">
      <c r="A3" s="108" t="s">
        <v>161</v>
      </c>
      <c r="B3" s="109"/>
      <c r="C3" s="91"/>
      <c r="E3" s="91"/>
      <c r="F3" s="91"/>
      <c r="G3" s="91"/>
      <c r="H3" s="91"/>
      <c r="I3" s="91"/>
      <c r="J3" s="91"/>
      <c r="K3" s="111"/>
    </row>
    <row r="4" ht="15.75" thickBot="1"/>
    <row r="5" spans="1:11" s="119" customFormat="1" ht="43.5" customHeight="1" thickBot="1">
      <c r="A5" s="94" t="s">
        <v>56</v>
      </c>
      <c r="B5" s="116" t="s">
        <v>94</v>
      </c>
      <c r="C5" s="117" t="s">
        <v>44</v>
      </c>
      <c r="D5" s="374" t="s">
        <v>125</v>
      </c>
      <c r="E5" s="375"/>
      <c r="F5" s="375"/>
      <c r="G5" s="375"/>
      <c r="H5" s="375"/>
      <c r="I5" s="375"/>
      <c r="J5" s="376"/>
      <c r="K5" s="118" t="s">
        <v>30</v>
      </c>
    </row>
    <row r="6" spans="1:11" s="119" customFormat="1" ht="103.5" customHeight="1" thickBot="1">
      <c r="A6" s="120" t="s">
        <v>59</v>
      </c>
      <c r="B6" s="121" t="s">
        <v>162</v>
      </c>
      <c r="C6" s="122"/>
      <c r="D6" s="95"/>
      <c r="E6" s="96"/>
      <c r="F6" s="96"/>
      <c r="G6" s="96"/>
      <c r="H6" s="96"/>
      <c r="I6" s="96"/>
      <c r="J6" s="97"/>
      <c r="K6" s="123"/>
    </row>
    <row r="7" spans="1:11" s="119" customFormat="1" ht="15.75" customHeight="1" thickBot="1">
      <c r="A7" s="124"/>
      <c r="B7" s="98"/>
      <c r="C7" s="99"/>
      <c r="D7" s="377" t="s">
        <v>67</v>
      </c>
      <c r="E7" s="377"/>
      <c r="F7" s="377"/>
      <c r="G7" s="377"/>
      <c r="H7" s="377"/>
      <c r="I7" s="377"/>
      <c r="J7" s="377"/>
      <c r="K7" s="125"/>
    </row>
    <row r="8" spans="1:11" s="119" customFormat="1" ht="111.75" customHeight="1" thickBot="1">
      <c r="A8" s="378" t="s">
        <v>121</v>
      </c>
      <c r="B8" s="379"/>
      <c r="C8" s="204" t="s">
        <v>65</v>
      </c>
      <c r="D8" s="205" t="s">
        <v>122</v>
      </c>
      <c r="E8" s="284" t="s">
        <v>64</v>
      </c>
      <c r="F8" s="285" t="s">
        <v>123</v>
      </c>
      <c r="G8" s="286" t="s">
        <v>115</v>
      </c>
      <c r="H8" s="285" t="s">
        <v>102</v>
      </c>
      <c r="I8" s="287" t="s">
        <v>103</v>
      </c>
      <c r="J8" s="283" t="s">
        <v>66</v>
      </c>
      <c r="K8" s="206"/>
    </row>
    <row r="9" spans="1:11" s="119" customFormat="1" ht="91.5" customHeight="1" thickBot="1">
      <c r="A9" s="198" t="s">
        <v>152</v>
      </c>
      <c r="B9" s="199" t="s">
        <v>163</v>
      </c>
      <c r="C9" s="200"/>
      <c r="D9" s="244"/>
      <c r="E9" s="201"/>
      <c r="F9" s="202"/>
      <c r="G9" s="202"/>
      <c r="H9" s="201"/>
      <c r="I9" s="280"/>
      <c r="J9" s="203">
        <v>0.68</v>
      </c>
      <c r="K9" s="251" t="s">
        <v>166</v>
      </c>
    </row>
    <row r="10" spans="1:12" s="119" customFormat="1" ht="97.5" customHeight="1" thickBot="1">
      <c r="A10" s="126"/>
      <c r="B10" s="127"/>
      <c r="C10" s="368" t="s">
        <v>70</v>
      </c>
      <c r="D10" s="245" t="s">
        <v>139</v>
      </c>
      <c r="E10" s="243">
        <v>11936</v>
      </c>
      <c r="F10" s="128">
        <v>8000</v>
      </c>
      <c r="G10" s="128">
        <v>8000</v>
      </c>
      <c r="H10" s="128">
        <v>1606</v>
      </c>
      <c r="I10" s="128">
        <v>1606</v>
      </c>
      <c r="J10" s="130">
        <v>1</v>
      </c>
      <c r="K10" s="195" t="s">
        <v>165</v>
      </c>
      <c r="L10" s="281"/>
    </row>
    <row r="11" spans="1:12" s="119" customFormat="1" ht="51" customHeight="1" thickBot="1">
      <c r="A11" s="126"/>
      <c r="B11" s="100"/>
      <c r="C11" s="369"/>
      <c r="D11" s="245" t="s">
        <v>96</v>
      </c>
      <c r="E11" s="243">
        <v>90</v>
      </c>
      <c r="F11" s="128">
        <v>200</v>
      </c>
      <c r="G11" s="128">
        <v>200</v>
      </c>
      <c r="H11" s="128">
        <v>200</v>
      </c>
      <c r="I11" s="128">
        <v>0</v>
      </c>
      <c r="J11" s="130">
        <v>0</v>
      </c>
      <c r="K11" s="196" t="s">
        <v>160</v>
      </c>
      <c r="L11" s="281"/>
    </row>
    <row r="12" spans="1:12" s="119" customFormat="1" ht="48" customHeight="1" thickBot="1">
      <c r="A12" s="126"/>
      <c r="B12" s="100"/>
      <c r="C12" s="370" t="s">
        <v>71</v>
      </c>
      <c r="D12" s="246" t="s">
        <v>141</v>
      </c>
      <c r="E12" s="128">
        <v>865</v>
      </c>
      <c r="F12" s="128">
        <v>1000</v>
      </c>
      <c r="G12" s="128">
        <v>1000</v>
      </c>
      <c r="H12" s="128">
        <v>427</v>
      </c>
      <c r="I12" s="128">
        <v>427</v>
      </c>
      <c r="J12" s="130">
        <v>1</v>
      </c>
      <c r="K12" s="257" t="s">
        <v>124</v>
      </c>
      <c r="L12" s="281"/>
    </row>
    <row r="13" spans="1:12" s="119" customFormat="1" ht="48" customHeight="1" thickBot="1">
      <c r="A13" s="126"/>
      <c r="B13" s="100"/>
      <c r="C13" s="371"/>
      <c r="D13" s="245" t="s">
        <v>140</v>
      </c>
      <c r="E13" s="243">
        <v>0</v>
      </c>
      <c r="F13" s="128">
        <v>25</v>
      </c>
      <c r="G13" s="128">
        <v>25</v>
      </c>
      <c r="H13" s="128">
        <v>25</v>
      </c>
      <c r="I13" s="128">
        <v>25</v>
      </c>
      <c r="J13" s="130">
        <v>1</v>
      </c>
      <c r="K13" s="257" t="s">
        <v>124</v>
      </c>
      <c r="L13" s="281"/>
    </row>
    <row r="14" spans="1:12" s="119" customFormat="1" ht="93" customHeight="1" thickBot="1">
      <c r="A14" s="126"/>
      <c r="B14" s="100"/>
      <c r="C14" s="247" t="s">
        <v>43</v>
      </c>
      <c r="D14" s="245" t="s">
        <v>133</v>
      </c>
      <c r="E14" s="243">
        <v>195</v>
      </c>
      <c r="F14" s="128">
        <v>500</v>
      </c>
      <c r="G14" s="128">
        <v>500</v>
      </c>
      <c r="H14" s="128">
        <v>167</v>
      </c>
      <c r="I14" s="128">
        <v>12</v>
      </c>
      <c r="J14" s="130">
        <v>0.07</v>
      </c>
      <c r="K14" s="196" t="s">
        <v>168</v>
      </c>
      <c r="L14" s="281"/>
    </row>
    <row r="15" spans="1:12" s="119" customFormat="1" ht="48" customHeight="1" thickBot="1">
      <c r="A15" s="126"/>
      <c r="B15" s="100"/>
      <c r="C15" s="247" t="s">
        <v>92</v>
      </c>
      <c r="D15" s="245" t="s">
        <v>134</v>
      </c>
      <c r="E15" s="243">
        <v>167</v>
      </c>
      <c r="F15" s="128">
        <v>500</v>
      </c>
      <c r="G15" s="128">
        <v>500</v>
      </c>
      <c r="H15" s="128">
        <v>85</v>
      </c>
      <c r="I15" s="128">
        <v>85</v>
      </c>
      <c r="J15" s="130">
        <v>1</v>
      </c>
      <c r="K15" s="257" t="s">
        <v>124</v>
      </c>
      <c r="L15" s="281"/>
    </row>
    <row r="16" spans="1:11" s="119" customFormat="1" ht="83.25" customHeight="1" thickBot="1">
      <c r="A16" s="126" t="s">
        <v>149</v>
      </c>
      <c r="B16" s="254" t="s">
        <v>164</v>
      </c>
      <c r="C16" s="249"/>
      <c r="D16" s="250"/>
      <c r="E16" s="243"/>
      <c r="F16" s="128"/>
      <c r="G16" s="128"/>
      <c r="H16" s="129"/>
      <c r="I16" s="129"/>
      <c r="J16" s="130"/>
      <c r="K16" s="207" t="s">
        <v>150</v>
      </c>
    </row>
    <row r="17" spans="1:11" s="119" customFormat="1" ht="56.25" customHeight="1" thickBot="1">
      <c r="A17" s="126"/>
      <c r="B17" s="248"/>
      <c r="C17" s="249" t="s">
        <v>93</v>
      </c>
      <c r="D17" s="250" t="s">
        <v>151</v>
      </c>
      <c r="E17" s="243">
        <v>2529</v>
      </c>
      <c r="F17" s="128">
        <v>6000</v>
      </c>
      <c r="G17" s="128">
        <v>6000</v>
      </c>
      <c r="H17" s="128">
        <v>289</v>
      </c>
      <c r="I17" s="128">
        <v>289</v>
      </c>
      <c r="J17" s="130">
        <v>1</v>
      </c>
      <c r="K17" s="207" t="s">
        <v>124</v>
      </c>
    </row>
    <row r="18" spans="1:11" s="119" customFormat="1" ht="56.25" customHeight="1" thickBot="1">
      <c r="A18" s="126" t="s">
        <v>148</v>
      </c>
      <c r="B18" s="248" t="s">
        <v>147</v>
      </c>
      <c r="C18" s="249"/>
      <c r="D18" s="250"/>
      <c r="E18" s="243"/>
      <c r="F18" s="128"/>
      <c r="G18" s="128"/>
      <c r="H18" s="129"/>
      <c r="I18" s="129"/>
      <c r="J18" s="130"/>
      <c r="K18" s="207" t="s">
        <v>158</v>
      </c>
    </row>
    <row r="19" spans="1:11" s="119" customFormat="1" ht="69.75" customHeight="1" thickBot="1">
      <c r="A19" s="126"/>
      <c r="B19" s="100"/>
      <c r="C19" s="247" t="s">
        <v>84</v>
      </c>
      <c r="D19" s="245" t="s">
        <v>138</v>
      </c>
      <c r="E19" s="243">
        <v>1760</v>
      </c>
      <c r="F19" s="128">
        <v>835</v>
      </c>
      <c r="G19" s="128">
        <v>835</v>
      </c>
      <c r="H19" s="128">
        <v>538</v>
      </c>
      <c r="I19" s="128">
        <v>538</v>
      </c>
      <c r="J19" s="130">
        <f>I19/H19</f>
        <v>1</v>
      </c>
      <c r="K19" s="197" t="s">
        <v>159</v>
      </c>
    </row>
    <row r="20" spans="1:11" ht="15.75" thickBot="1">
      <c r="A20" s="131"/>
      <c r="B20" s="101"/>
      <c r="C20" s="132"/>
      <c r="D20" s="222"/>
      <c r="E20" s="223"/>
      <c r="F20" s="224"/>
      <c r="G20" s="224"/>
      <c r="H20" s="224"/>
      <c r="I20" s="224"/>
      <c r="J20" s="225"/>
      <c r="K20" s="226"/>
    </row>
    <row r="21" spans="8:10" ht="15">
      <c r="H21" s="133"/>
      <c r="J21" s="133"/>
    </row>
    <row r="22" spans="1:14" ht="15">
      <c r="A22" s="232" t="s">
        <v>130</v>
      </c>
      <c r="B22" s="233"/>
      <c r="C22" s="234"/>
      <c r="D22" s="235"/>
      <c r="E22" s="92"/>
      <c r="F22" s="92"/>
      <c r="G22" s="92"/>
      <c r="H22" s="92"/>
      <c r="I22" s="92"/>
      <c r="J22" s="92"/>
      <c r="K22" s="236"/>
      <c r="L22" s="14"/>
      <c r="M22" s="14"/>
      <c r="N22" s="14"/>
    </row>
    <row r="23" spans="1:14" ht="15">
      <c r="A23" s="232" t="s">
        <v>131</v>
      </c>
      <c r="B23" s="233"/>
      <c r="C23" s="234"/>
      <c r="D23" s="235"/>
      <c r="E23" s="92"/>
      <c r="F23" s="92"/>
      <c r="G23" s="92"/>
      <c r="H23" s="92"/>
      <c r="I23" s="92"/>
      <c r="J23" s="92"/>
      <c r="K23" s="236"/>
      <c r="L23" s="14"/>
      <c r="M23" s="14"/>
      <c r="N23" s="282"/>
    </row>
    <row r="24" spans="1:14" ht="15">
      <c r="A24" s="232" t="s">
        <v>132</v>
      </c>
      <c r="B24" s="233"/>
      <c r="C24" s="234"/>
      <c r="D24" s="235"/>
      <c r="E24" s="92"/>
      <c r="F24" s="92"/>
      <c r="G24" s="92"/>
      <c r="H24" s="92"/>
      <c r="I24" s="92"/>
      <c r="J24" s="92"/>
      <c r="K24" s="236"/>
      <c r="L24" s="14"/>
      <c r="M24" s="14"/>
      <c r="N24" s="14"/>
    </row>
    <row r="25" spans="1:14" ht="15">
      <c r="A25" s="232" t="s">
        <v>89</v>
      </c>
      <c r="B25" s="233"/>
      <c r="C25" s="234"/>
      <c r="D25" s="235"/>
      <c r="E25" s="92"/>
      <c r="F25" s="92"/>
      <c r="G25" s="92"/>
      <c r="H25" s="92"/>
      <c r="I25" s="92"/>
      <c r="J25" s="92"/>
      <c r="K25" s="236"/>
      <c r="L25" s="14"/>
      <c r="M25" s="282"/>
      <c r="N25" s="14"/>
    </row>
    <row r="28" ht="15.75" thickBot="1"/>
    <row r="29" spans="1:11" ht="15">
      <c r="A29" s="380"/>
      <c r="B29" s="381" t="s">
        <v>23</v>
      </c>
      <c r="C29" s="227" t="s">
        <v>8</v>
      </c>
      <c r="D29" s="384" t="s">
        <v>146</v>
      </c>
      <c r="E29" s="385"/>
      <c r="F29" s="386" t="s">
        <v>24</v>
      </c>
      <c r="G29" s="387"/>
      <c r="H29" s="387"/>
      <c r="I29" s="388"/>
      <c r="J29" s="227" t="s">
        <v>8</v>
      </c>
      <c r="K29" s="228"/>
    </row>
    <row r="30" spans="1:11" ht="15">
      <c r="A30" s="380"/>
      <c r="B30" s="382"/>
      <c r="C30" s="134" t="s">
        <v>25</v>
      </c>
      <c r="D30" s="311"/>
      <c r="E30" s="312"/>
      <c r="F30" s="389"/>
      <c r="G30" s="380"/>
      <c r="H30" s="380"/>
      <c r="I30" s="390"/>
      <c r="J30" s="134" t="s">
        <v>25</v>
      </c>
      <c r="K30" s="229"/>
    </row>
    <row r="31" spans="1:11" ht="15.75" thickBot="1">
      <c r="A31" s="380"/>
      <c r="B31" s="383"/>
      <c r="C31" s="230" t="s">
        <v>26</v>
      </c>
      <c r="D31" s="372"/>
      <c r="E31" s="373"/>
      <c r="F31" s="391"/>
      <c r="G31" s="392"/>
      <c r="H31" s="392"/>
      <c r="I31" s="393"/>
      <c r="J31" s="230" t="s">
        <v>26</v>
      </c>
      <c r="K31" s="231"/>
    </row>
  </sheetData>
  <sheetProtection/>
  <mergeCells count="11">
    <mergeCell ref="A8:B8"/>
    <mergeCell ref="A29:A31"/>
    <mergeCell ref="B29:B31"/>
    <mergeCell ref="D29:E29"/>
    <mergeCell ref="F29:I31"/>
    <mergeCell ref="C10:C11"/>
    <mergeCell ref="C12:C13"/>
    <mergeCell ref="D30:E30"/>
    <mergeCell ref="D31:E31"/>
    <mergeCell ref="D5:J5"/>
    <mergeCell ref="D7:J7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29"/>
  <sheetViews>
    <sheetView zoomScalePageLayoutView="0" workbookViewId="0" topLeftCell="A1">
      <selection activeCell="A2" sqref="A2:L30"/>
    </sheetView>
  </sheetViews>
  <sheetFormatPr defaultColWidth="9.140625" defaultRowHeight="12.75"/>
  <cols>
    <col min="1" max="1" width="11.00390625" style="53" customWidth="1"/>
    <col min="2" max="2" width="31.57421875" style="53" customWidth="1"/>
    <col min="3" max="3" width="10.00390625" style="53" customWidth="1"/>
    <col min="4" max="4" width="10.140625" style="53" customWidth="1"/>
    <col min="5" max="5" width="12.7109375" style="53" customWidth="1"/>
    <col min="6" max="6" width="11.57421875" style="53" customWidth="1"/>
    <col min="7" max="7" width="11.421875" style="53" customWidth="1"/>
    <col min="8" max="8" width="12.57421875" style="53" customWidth="1"/>
    <col min="9" max="9" width="14.8515625" style="53" customWidth="1"/>
    <col min="10" max="10" width="15.00390625" style="53" customWidth="1"/>
    <col min="11" max="11" width="29.8515625" style="53" customWidth="1"/>
    <col min="12" max="12" width="14.421875" style="53" customWidth="1"/>
    <col min="13" max="13" width="12.140625" style="53" bestFit="1" customWidth="1"/>
    <col min="14" max="16384" width="9.140625" style="53" customWidth="1"/>
  </cols>
  <sheetData>
    <row r="2" spans="1:9" s="72" customFormat="1" ht="12.75">
      <c r="A2" s="71" t="s">
        <v>81</v>
      </c>
      <c r="C2" s="73"/>
      <c r="G2" s="74"/>
      <c r="H2" s="74"/>
      <c r="I2" s="74"/>
    </row>
    <row r="3" spans="1:9" s="54" customFormat="1" ht="12.75">
      <c r="A3" s="75"/>
      <c r="G3" s="76"/>
      <c r="H3" s="76"/>
      <c r="I3" s="76"/>
    </row>
    <row r="4" spans="1:9" s="55" customFormat="1" ht="12.75">
      <c r="A4" s="77" t="s">
        <v>62</v>
      </c>
      <c r="C4" s="77"/>
      <c r="G4" s="59"/>
      <c r="H4" s="59"/>
      <c r="I4" s="59"/>
    </row>
    <row r="5" spans="3:9" ht="13.5" thickBot="1">
      <c r="C5" s="60"/>
      <c r="E5" s="60"/>
      <c r="F5" s="60"/>
      <c r="G5" s="58"/>
      <c r="H5" s="58"/>
      <c r="I5" s="58"/>
    </row>
    <row r="6" spans="1:11" ht="35.25" customHeight="1">
      <c r="A6" s="394" t="s">
        <v>36</v>
      </c>
      <c r="B6" s="397" t="s">
        <v>45</v>
      </c>
      <c r="C6" s="78" t="s">
        <v>46</v>
      </c>
      <c r="D6" s="78" t="s">
        <v>47</v>
      </c>
      <c r="E6" s="78" t="s">
        <v>60</v>
      </c>
      <c r="F6" s="78" t="s">
        <v>155</v>
      </c>
      <c r="G6" s="397" t="s">
        <v>154</v>
      </c>
      <c r="H6" s="397" t="s">
        <v>50</v>
      </c>
      <c r="I6" s="397" t="s">
        <v>61</v>
      </c>
      <c r="J6" s="397" t="s">
        <v>51</v>
      </c>
      <c r="K6" s="400" t="s">
        <v>30</v>
      </c>
    </row>
    <row r="7" spans="1:11" ht="21" customHeight="1">
      <c r="A7" s="395"/>
      <c r="B7" s="398"/>
      <c r="C7" s="79" t="s">
        <v>31</v>
      </c>
      <c r="D7" s="79" t="s">
        <v>52</v>
      </c>
      <c r="E7" s="79" t="s">
        <v>52</v>
      </c>
      <c r="F7" s="398" t="s">
        <v>33</v>
      </c>
      <c r="G7" s="398"/>
      <c r="H7" s="398"/>
      <c r="I7" s="398"/>
      <c r="J7" s="398"/>
      <c r="K7" s="401"/>
    </row>
    <row r="8" spans="1:11" ht="32.25" customHeight="1" thickBot="1">
      <c r="A8" s="396"/>
      <c r="B8" s="399"/>
      <c r="C8" s="80" t="s">
        <v>32</v>
      </c>
      <c r="D8" s="80" t="s">
        <v>32</v>
      </c>
      <c r="E8" s="80" t="s">
        <v>32</v>
      </c>
      <c r="F8" s="399"/>
      <c r="G8" s="399"/>
      <c r="H8" s="399"/>
      <c r="I8" s="399"/>
      <c r="J8" s="399"/>
      <c r="K8" s="402"/>
    </row>
    <row r="9" spans="1:13" ht="49.5" customHeight="1">
      <c r="A9" s="193" t="s">
        <v>97</v>
      </c>
      <c r="B9" s="81" t="s">
        <v>96</v>
      </c>
      <c r="C9" s="82">
        <v>9540</v>
      </c>
      <c r="D9" s="56">
        <v>2018</v>
      </c>
      <c r="E9" s="56">
        <v>2018</v>
      </c>
      <c r="F9" s="56"/>
      <c r="G9" s="83">
        <v>9540</v>
      </c>
      <c r="H9" s="57">
        <v>6040</v>
      </c>
      <c r="I9" s="57">
        <v>0</v>
      </c>
      <c r="J9" s="57">
        <v>0</v>
      </c>
      <c r="K9" s="192" t="s">
        <v>167</v>
      </c>
      <c r="M9" s="252"/>
    </row>
    <row r="10" spans="1:13" ht="49.5" customHeight="1" thickBot="1">
      <c r="A10" s="194" t="s">
        <v>153</v>
      </c>
      <c r="B10" s="81" t="s">
        <v>140</v>
      </c>
      <c r="C10" s="82">
        <v>960</v>
      </c>
      <c r="D10" s="56">
        <v>2018</v>
      </c>
      <c r="E10" s="56">
        <v>2018</v>
      </c>
      <c r="F10" s="56"/>
      <c r="G10" s="83">
        <v>960</v>
      </c>
      <c r="H10" s="57">
        <v>960</v>
      </c>
      <c r="I10" s="57">
        <v>864</v>
      </c>
      <c r="J10" s="191">
        <v>864</v>
      </c>
      <c r="K10" s="239" t="s">
        <v>124</v>
      </c>
      <c r="M10" s="253"/>
    </row>
    <row r="11" spans="1:11" ht="21.75" customHeight="1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9" ht="12.75">
      <c r="A12" s="58"/>
      <c r="B12" s="58"/>
      <c r="C12" s="58"/>
      <c r="D12" s="58"/>
      <c r="E12" s="58"/>
      <c r="F12" s="58"/>
      <c r="G12" s="58"/>
      <c r="H12" s="58"/>
      <c r="I12" s="58"/>
    </row>
    <row r="13" spans="5:9" ht="12.75">
      <c r="E13" s="58"/>
      <c r="F13" s="58"/>
      <c r="G13" s="58"/>
      <c r="H13" s="58"/>
      <c r="I13" s="58"/>
    </row>
    <row r="14" spans="7:9" ht="12.75" customHeight="1">
      <c r="G14" s="58"/>
      <c r="H14" s="58"/>
      <c r="I14" s="58"/>
    </row>
    <row r="15" spans="1:9" s="55" customFormat="1" ht="12.75">
      <c r="A15" s="77" t="s">
        <v>63</v>
      </c>
      <c r="G15" s="59"/>
      <c r="H15" s="59"/>
      <c r="I15" s="59"/>
    </row>
    <row r="16" spans="3:9" ht="13.5" thickBot="1">
      <c r="C16" s="61"/>
      <c r="D16" s="87"/>
      <c r="E16" s="60"/>
      <c r="F16" s="60"/>
      <c r="G16" s="87"/>
      <c r="H16" s="61"/>
      <c r="I16" s="61"/>
    </row>
    <row r="17" spans="1:12" ht="23.25" customHeight="1">
      <c r="A17" s="394" t="s">
        <v>36</v>
      </c>
      <c r="B17" s="397" t="s">
        <v>45</v>
      </c>
      <c r="C17" s="78" t="s">
        <v>34</v>
      </c>
      <c r="D17" s="78" t="s">
        <v>46</v>
      </c>
      <c r="E17" s="78" t="s">
        <v>47</v>
      </c>
      <c r="F17" s="78" t="s">
        <v>48</v>
      </c>
      <c r="G17" s="78" t="s">
        <v>37</v>
      </c>
      <c r="H17" s="397" t="s">
        <v>49</v>
      </c>
      <c r="I17" s="397" t="s">
        <v>61</v>
      </c>
      <c r="J17" s="397" t="s">
        <v>50</v>
      </c>
      <c r="K17" s="397" t="s">
        <v>51</v>
      </c>
      <c r="L17" s="400" t="s">
        <v>30</v>
      </c>
    </row>
    <row r="18" spans="1:12" ht="23.25" customHeight="1">
      <c r="A18" s="395"/>
      <c r="B18" s="398"/>
      <c r="C18" s="79" t="s">
        <v>35</v>
      </c>
      <c r="D18" s="79" t="s">
        <v>31</v>
      </c>
      <c r="E18" s="79" t="s">
        <v>52</v>
      </c>
      <c r="F18" s="79" t="s">
        <v>52</v>
      </c>
      <c r="G18" s="79" t="s">
        <v>33</v>
      </c>
      <c r="H18" s="398"/>
      <c r="I18" s="398"/>
      <c r="J18" s="398"/>
      <c r="K18" s="398"/>
      <c r="L18" s="401"/>
    </row>
    <row r="19" spans="1:12" ht="23.25" customHeight="1" thickBot="1">
      <c r="A19" s="396"/>
      <c r="B19" s="399"/>
      <c r="C19" s="80"/>
      <c r="D19" s="80" t="s">
        <v>32</v>
      </c>
      <c r="E19" s="80" t="s">
        <v>32</v>
      </c>
      <c r="F19" s="80" t="s">
        <v>32</v>
      </c>
      <c r="G19" s="80"/>
      <c r="H19" s="399"/>
      <c r="I19" s="399"/>
      <c r="J19" s="399"/>
      <c r="K19" s="399"/>
      <c r="L19" s="402"/>
    </row>
    <row r="20" spans="1:12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12" ht="12.7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13.5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6" ht="13.5" thickBot="1"/>
    <row r="27" spans="1:9" ht="12.75">
      <c r="A27" s="347" t="s">
        <v>23</v>
      </c>
      <c r="B27" s="403"/>
      <c r="C27" s="237" t="s">
        <v>8</v>
      </c>
      <c r="D27" s="406" t="s">
        <v>146</v>
      </c>
      <c r="E27" s="407"/>
      <c r="F27" s="408" t="s">
        <v>24</v>
      </c>
      <c r="G27" s="237" t="s">
        <v>8</v>
      </c>
      <c r="H27" s="406"/>
      <c r="I27" s="411"/>
    </row>
    <row r="28" spans="1:9" ht="12.75">
      <c r="A28" s="349"/>
      <c r="B28" s="404"/>
      <c r="C28" s="88" t="s">
        <v>25</v>
      </c>
      <c r="D28" s="412"/>
      <c r="E28" s="413"/>
      <c r="F28" s="409"/>
      <c r="G28" s="88" t="s">
        <v>25</v>
      </c>
      <c r="H28" s="412"/>
      <c r="I28" s="414"/>
    </row>
    <row r="29" spans="1:9" ht="13.5" thickBot="1">
      <c r="A29" s="351"/>
      <c r="B29" s="405"/>
      <c r="C29" s="238" t="s">
        <v>26</v>
      </c>
      <c r="D29" s="415"/>
      <c r="E29" s="416"/>
      <c r="F29" s="410"/>
      <c r="G29" s="238" t="s">
        <v>26</v>
      </c>
      <c r="H29" s="415"/>
      <c r="I29" s="417"/>
    </row>
  </sheetData>
  <sheetProtection/>
  <mergeCells count="23">
    <mergeCell ref="F7:F8"/>
    <mergeCell ref="K17:K19"/>
    <mergeCell ref="G6:G8"/>
    <mergeCell ref="H6:H8"/>
    <mergeCell ref="I6:I8"/>
    <mergeCell ref="J6:J8"/>
    <mergeCell ref="K6:K8"/>
    <mergeCell ref="A17:A19"/>
    <mergeCell ref="B17:B19"/>
    <mergeCell ref="H17:H19"/>
    <mergeCell ref="I17:I19"/>
    <mergeCell ref="J17:J19"/>
    <mergeCell ref="H29:I29"/>
    <mergeCell ref="A6:A8"/>
    <mergeCell ref="B6:B8"/>
    <mergeCell ref="L17:L19"/>
    <mergeCell ref="A27:B29"/>
    <mergeCell ref="D27:E27"/>
    <mergeCell ref="F27:F29"/>
    <mergeCell ref="H27:I27"/>
    <mergeCell ref="D28:E28"/>
    <mergeCell ref="H28:I28"/>
    <mergeCell ref="D29:E2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2018-05-21T11:50:32Z</cp:lastPrinted>
  <dcterms:created xsi:type="dcterms:W3CDTF">2006-01-12T07:01:41Z</dcterms:created>
  <dcterms:modified xsi:type="dcterms:W3CDTF">2018-05-30T07:15:13Z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