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25" tabRatio="715" activeTab="2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3'!$A$1:$S$27</definedName>
    <definedName name="_xlnm.Print_Area" localSheetId="3">'Aneksi nr. 4'!$A$1:$J$15</definedName>
    <definedName name="_xlnm.Print_Area" localSheetId="4">'Aneksi nr. 5'!$A$1:$L$25</definedName>
    <definedName name="_xlnm.Print_Area" localSheetId="0">'Aneksi nr.1'!$A$1:$I$23</definedName>
    <definedName name="_xlnm.Print_Area" localSheetId="1">'Aneksi nr.2'!$A$1:$I$30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<sst xmlns="http://schemas.openxmlformats.org/spreadsheetml/2006/main" count="251" uniqueCount="176">
  <si>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</si>
  <si>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</si>
  <si>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</si>
  <si>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</si>
  <si>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</si>
  <si>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</si>
  <si>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</si>
  <si>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</si>
  <si>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</si>
  <si>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</si>
  <si>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</si>
  <si>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</si>
  <si>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</si>
  <si>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</si>
  <si>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</si>
  <si>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</si>
  <si>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</si>
  <si>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</si>
  <si>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</si>
  <si>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</si>
  <si>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</si>
  <si>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</si>
  <si>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</si>
  <si>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</si>
  <si>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</si>
  <si>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Programet</t>
  </si>
  <si>
    <t>PBA</t>
  </si>
  <si>
    <t>0001</t>
  </si>
  <si>
    <t>Programi 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</si>
  <si>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</si>
  <si>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</si>
  <si>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</si>
  <si>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</si>
  <si>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</si>
  <si>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</si>
  <si>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</si>
  <si>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</si>
  <si>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</si>
  <si>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</si>
  <si>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</si>
  <si>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</si>
  <si>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</si>
  <si>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</si>
  <si>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</si>
  <si>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</si>
  <si>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</si>
  <si>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</si>
  <si>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</si>
  <si>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</si>
  <si>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</si>
  <si>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</si>
  <si>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</si>
  <si>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</si>
  <si>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C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</si>
  <si>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</si>
  <si>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</si>
  <si>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</si>
  <si>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</si>
  <si>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</si>
  <si>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</si>
  <si>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</si>
  <si>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</si>
  <si>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</si>
  <si>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</si>
  <si>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</si>
  <si>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</si>
  <si>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</si>
  <si>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</si>
  <si>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</si>
  <si>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</si>
  <si>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</si>
  <si>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</si>
  <si>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 xml:space="preserve">Sasia e 
realizuar </t>
  </si>
  <si>
    <t>Qellimi 1</t>
  </si>
  <si>
    <t>Objektivi 1.1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</si>
  <si>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</si>
  <si>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</si>
  <si>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</si>
  <si>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</si>
  <si>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</si>
  <si>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</si>
  <si>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</si>
  <si>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</si>
  <si>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</si>
  <si>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</si>
  <si>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</si>
  <si>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</si>
  <si>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</si>
  <si>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Treguesi i Performances .....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</si>
  <si>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</si>
  <si>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</si>
  <si>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</si>
  <si>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</si>
  <si>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</si>
  <si>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</si>
  <si>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</si>
  <si>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</si>
  <si>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</si>
  <si>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</si>
  <si>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</si>
  <si>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</si>
  <si>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</si>
  <si>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</si>
  <si>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</si>
  <si>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</si>
  <si>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</si>
  <si>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</si>
  <si>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</si>
  <si>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</si>
  <si>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</si>
  <si>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t>Drejtoria e Pergjithshme e Sherbimit te Proves</t>
  </si>
  <si>
    <t>Ministria e Drejtesise</t>
  </si>
  <si>
    <t>Drejtoria e Pergjitshme e Sherbimit te Proves</t>
  </si>
  <si>
    <t>14</t>
  </si>
  <si>
    <t>3490</t>
  </si>
  <si>
    <t>Ministria  e Drejtesise</t>
  </si>
  <si>
    <t>Gra  te denuara me denim alternativ                                             (te perfshira ne programin e riintegrimit)</t>
  </si>
  <si>
    <t xml:space="preserve">Persona te denuar te mbikqyrur me Pajisje Elektronike </t>
  </si>
  <si>
    <t>Te Mitur nen mbikqyrje te Sherbimit te Proves</t>
  </si>
  <si>
    <t>numer</t>
  </si>
  <si>
    <t xml:space="preserve">numer </t>
  </si>
  <si>
    <t>Periudha e Raportimit: 12 mujori 2018</t>
  </si>
  <si>
    <t>Rritja e performances se Sherbimit te Proves në zbatimin e kuadrit ligjor ne fuqi dhe standarteve me te larta ne fushen e masave alternative ne  realizimin e programeve te  reabilitimit te  te denuarve  me masa alternative.</t>
  </si>
  <si>
    <t>Drejtoria e pergjithshme e sherbimit te proves</t>
  </si>
  <si>
    <t xml:space="preserve">Mbikqyrja e të dënuarve që vuajnë masën e dënimit alternativ nëpërmjet mbikqyrjes nga punonjësit e shërbimit të provës dhe mbikqyrjes elektronike. </t>
  </si>
  <si>
    <t xml:space="preserve">D </t>
  </si>
  <si>
    <t>Persona te Mbikqyrur me denim alternativ (meshkuj)</t>
  </si>
  <si>
    <r>
      <rPr>
        <b/>
        <i/>
        <sz val="10"/>
        <color indexed="60"/>
        <rFont val="Arial"/>
        <family val="2"/>
      </rPr>
      <t>Objektivi 1.1</t>
    </r>
    <r>
      <rPr>
        <i/>
        <sz val="10"/>
        <color indexed="60"/>
        <rFont val="Arial"/>
        <family val="2"/>
      </rPr>
      <t xml:space="preserve"> eshte realizuar ne masen 83%
Ne mosrealizimin e tij ka ndikuar problematika teknike (byrzylyke)</t>
    </r>
  </si>
  <si>
    <t>Blerj pajisje zyre</t>
  </si>
  <si>
    <t>Plani i buxhetit viti 2018</t>
  </si>
  <si>
    <t>REALIZIMI për periudhën e raportimit (vjetore)</t>
  </si>
  <si>
    <t>i
vitit paraardhes
Viti 2018</t>
  </si>
  <si>
    <t>Viti 2019</t>
  </si>
  <si>
    <t>Plan Fillestar Viti 2019</t>
  </si>
  <si>
    <t>Plan i Rishikuar Viti 2019</t>
  </si>
  <si>
    <t xml:space="preserve"> Plani i Periudhes/progresiv 2019</t>
  </si>
  <si>
    <t>i
Periudhes/progresiv 12 mujor 2019</t>
  </si>
  <si>
    <t>i vitit paraardhes
Viti 2018</t>
  </si>
  <si>
    <t>Plan                   Viti 2019</t>
  </si>
  <si>
    <t xml:space="preserve"> Plani i Periudhes/progresiv   4-mujori 2019</t>
  </si>
  <si>
    <t>i
Periudhes/progresiv 4-mujori 2019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</si>
  <si>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 2018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</si>
  <si>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 2018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</si>
  <si>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 2018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</si>
  <si>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 2019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</si>
  <si>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 2019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</si>
  <si>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 2019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</si>
  <si>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 2019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</si>
  <si>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 2019</t>
    </r>
  </si>
  <si>
    <t>Produkti është realizuar në masën 100%.Gjatë 4-mujorit të vitit  2019 Produkti ka pesuar renie</t>
  </si>
  <si>
    <t>Niveli faktik i  vitit paraardhes 2018</t>
  </si>
  <si>
    <t>Niveli i planifikuar ne vitin korent 2019</t>
  </si>
  <si>
    <t>Niveli i rishikuar ne vitin korent 2019</t>
  </si>
  <si>
    <t>Ndertim Shtese Anesore dhe Shtese kati ne  godinen e Drejtorise se Pergjithshme te Sherbimit te Proves</t>
  </si>
  <si>
    <t>Buxheti 2019</t>
  </si>
  <si>
    <t>jo</t>
  </si>
  <si>
    <t>Kekese per ndryshim zeri  ne Pajisje Kompjuterike</t>
  </si>
  <si>
    <t>Ne pritje te takses se Bashkise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</si>
  <si>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4- mujorit</t>
    </r>
    <r>
      <rPr>
        <b/>
        <sz val="8"/>
        <rFont val="Arial"/>
        <family val="2"/>
      </rPr>
      <t>) 2019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</si>
  <si>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4-mujorit</t>
    </r>
    <r>
      <rPr>
        <b/>
        <sz val="8"/>
        <rFont val="Arial"/>
        <family val="2"/>
      </rPr>
      <t>) 2019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</si>
  <si>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4- mujorit</t>
    </r>
    <r>
      <rPr>
        <b/>
        <sz val="8"/>
        <rFont val="Arial"/>
        <family val="2"/>
      </rPr>
      <t>) 2019</t>
    </r>
  </si>
  <si>
    <t>Produkti është realizuar në masën 100%.Gjatë 4-mujorit të vitit  2019 Produkti ka pesuar rritje</t>
  </si>
  <si>
    <t>Produkti është realizuar në masën 100%.Gjatë 4-mujorit të vitit  2019 ka pesuar rritje</t>
  </si>
  <si>
    <t>Niveli faktik ne fund te 2019</t>
  </si>
  <si>
    <r>
      <rPr>
        <b/>
        <i/>
        <sz val="10"/>
        <color indexed="60"/>
        <rFont val="Arial"/>
        <family val="2"/>
      </rPr>
      <t>Qellimi 1</t>
    </r>
    <r>
      <rPr>
        <i/>
        <sz val="10"/>
        <color indexed="60"/>
        <rFont val="Arial"/>
        <family val="2"/>
      </rPr>
      <t xml:space="preserve"> eshte realizuar ne masen 95 %.
Ne mosrealizimin e tij ka ndikuar Produkti B 
</t>
    </r>
  </si>
  <si>
    <r>
      <rPr>
        <b/>
        <i/>
        <sz val="10"/>
        <color indexed="60"/>
        <rFont val="Arial"/>
        <family val="2"/>
      </rPr>
      <t>Produkti "B"</t>
    </r>
    <r>
      <rPr>
        <i/>
        <sz val="10"/>
        <color indexed="60"/>
        <rFont val="Arial"/>
        <family val="2"/>
      </rPr>
      <t xml:space="preserve"> eshte realizuar ne masen 71%.
Ne mosrealizimin e tij ka ndikuar.problematika teknike (byrzylyke)</t>
    </r>
  </si>
  <si>
    <r>
      <rPr>
        <b/>
        <i/>
        <sz val="10"/>
        <color indexed="60"/>
        <rFont val="Arial"/>
        <family val="2"/>
      </rPr>
      <t>Produkti "A"</t>
    </r>
    <r>
      <rPr>
        <i/>
        <sz val="10"/>
        <color indexed="60"/>
        <rFont val="Arial"/>
        <family val="2"/>
      </rPr>
      <t xml:space="preserve"> eshte realizuar ne masen  104 %.
Ne realizimin/ e tij ka ndikuar numeri me I larte I vendimeve gjygjesore .
</t>
    </r>
  </si>
  <si>
    <r>
      <rPr>
        <b/>
        <i/>
        <sz val="10"/>
        <color indexed="60"/>
        <rFont val="Arial"/>
        <family val="2"/>
      </rPr>
      <t xml:space="preserve">Produkti "C" </t>
    </r>
    <r>
      <rPr>
        <i/>
        <sz val="10"/>
        <color indexed="60"/>
        <rFont val="Arial"/>
        <family val="2"/>
      </rPr>
      <t xml:space="preserve">eshte realizuar ne masen 92 %     Ne mosrealizimin e tij ka ndikuar numri me I ulet  I vendimeve gjygjesore per grate ne procesin e riintegrimit
</t>
    </r>
  </si>
  <si>
    <r>
      <rPr>
        <b/>
        <i/>
        <sz val="10"/>
        <color indexed="60"/>
        <rFont val="Arial"/>
        <family val="2"/>
      </rPr>
      <t>Produkti D"</t>
    </r>
    <r>
      <rPr>
        <i/>
        <sz val="10"/>
        <color indexed="60"/>
        <rFont val="Arial"/>
        <family val="2"/>
      </rPr>
      <t xml:space="preserve"> eshte realizuar ne masen 112%.
Ne realizimin e tij ka ndikuar bashkpunimi me institucionet shteterore dhe shoqerine civile .
Nderkohe, eshte verejtur problematika e mungeses se psikologut ne strukure .</t>
    </r>
  </si>
  <si>
    <t>SHERBIMI  I PROVES ne 4 mujorin e vitit 2019 ka perpunuar 10.059 dosje me denime alternative , nga te cilat 2.202 persona te mbikqyrur kane perfuduar denimin alternativ</t>
  </si>
  <si>
    <t>18AS001</t>
  </si>
  <si>
    <t>18AS101</t>
  </si>
  <si>
    <t>DH</t>
  </si>
  <si>
    <t>E</t>
  </si>
  <si>
    <t>m/2</t>
  </si>
  <si>
    <t>cope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</si>
</sst>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0.000"/>
    <numFmt numFmtId="219" formatCode="0.000000"/>
    <numFmt numFmtId="220" formatCode="0.00000"/>
    <numFmt numFmtId="221" formatCode="0.0000"/>
  </numFmts>
  <fonts count="9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i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12"/>
      <color indexed="8"/>
      <name val="Garamond"/>
      <family val="1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sz val="9"/>
      <color theme="5" tint="-0.24997000396251678"/>
      <name val="Arial"/>
      <family val="2"/>
    </font>
    <font>
      <sz val="12"/>
      <color theme="1"/>
      <name val="Garamond"/>
      <family val="1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4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10" fontId="4" fillId="22" borderId="9" applyNumberFormat="0" applyBorder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199" fontId="29" fillId="0" borderId="0" applyFill="0" applyBorder="0" applyAlignment="0" applyProtection="0"/>
    <xf numFmtId="199" fontId="29" fillId="0" borderId="0" applyFill="0" applyBorder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76" fillId="0" borderId="22" xfId="0" applyNumberFormat="1" applyFont="1" applyFill="1" applyBorder="1" applyAlignment="1">
      <alignment horizontal="center" vertical="center"/>
    </xf>
    <xf numFmtId="49" fontId="76" fillId="0" borderId="23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7" xfId="0" applyNumberFormat="1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76" fillId="0" borderId="23" xfId="0" applyNumberFormat="1" applyFont="1" applyFill="1" applyBorder="1" applyAlignment="1">
      <alignment horizontal="center" vertical="center"/>
    </xf>
    <xf numFmtId="177" fontId="3" fillId="26" borderId="27" xfId="0" applyNumberFormat="1" applyFont="1" applyFill="1" applyBorder="1" applyAlignment="1">
      <alignment horizontal="center"/>
    </xf>
    <xf numFmtId="177" fontId="3" fillId="0" borderId="27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49" fontId="4" fillId="27" borderId="27" xfId="0" applyNumberFormat="1" applyFont="1" applyFill="1" applyBorder="1" applyAlignment="1">
      <alignment horizontal="center"/>
    </xf>
    <xf numFmtId="0" fontId="79" fillId="26" borderId="15" xfId="0" applyFont="1" applyFill="1" applyBorder="1" applyAlignment="1">
      <alignment horizontal="center"/>
    </xf>
    <xf numFmtId="0" fontId="76" fillId="28" borderId="16" xfId="0" applyFont="1" applyFill="1" applyBorder="1" applyAlignment="1">
      <alignment horizontal="center"/>
    </xf>
    <xf numFmtId="177" fontId="76" fillId="28" borderId="9" xfId="0" applyNumberFormat="1" applyFont="1" applyFill="1" applyBorder="1" applyAlignment="1">
      <alignment horizontal="center"/>
    </xf>
    <xf numFmtId="177" fontId="76" fillId="28" borderId="27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177" fontId="76" fillId="29" borderId="29" xfId="0" applyNumberFormat="1" applyFont="1" applyFill="1" applyBorder="1" applyAlignment="1">
      <alignment horizontal="center"/>
    </xf>
    <xf numFmtId="0" fontId="79" fillId="26" borderId="16" xfId="0" applyFont="1" applyFill="1" applyBorder="1" applyAlignment="1">
      <alignment horizontal="center"/>
    </xf>
    <xf numFmtId="177" fontId="79" fillId="26" borderId="9" xfId="0" applyNumberFormat="1" applyFont="1" applyFill="1" applyBorder="1" applyAlignment="1">
      <alignment horizontal="center"/>
    </xf>
    <xf numFmtId="177" fontId="76" fillId="26" borderId="27" xfId="0" applyNumberFormat="1" applyFont="1" applyFill="1" applyBorder="1" applyAlignment="1">
      <alignment horizontal="center"/>
    </xf>
    <xf numFmtId="49" fontId="3" fillId="27" borderId="20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177" fontId="4" fillId="27" borderId="22" xfId="0" applyNumberFormat="1" applyFont="1" applyFill="1" applyBorder="1" applyAlignment="1">
      <alignment horizontal="center"/>
    </xf>
    <xf numFmtId="177" fontId="4" fillId="26" borderId="23" xfId="0" applyNumberFormat="1" applyFont="1" applyFill="1" applyBorder="1" applyAlignment="1">
      <alignment horizontal="center"/>
    </xf>
    <xf numFmtId="177" fontId="3" fillId="26" borderId="30" xfId="0" applyNumberFormat="1" applyFont="1" applyFill="1" applyBorder="1" applyAlignment="1">
      <alignment horizontal="center" vertical="top" wrapText="1"/>
    </xf>
    <xf numFmtId="177" fontId="3" fillId="26" borderId="31" xfId="0" applyNumberFormat="1" applyFont="1" applyFill="1" applyBorder="1" applyAlignment="1">
      <alignment horizontal="center" vertical="top" wrapText="1"/>
    </xf>
    <xf numFmtId="177" fontId="3" fillId="27" borderId="30" xfId="0" applyNumberFormat="1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177" fontId="80" fillId="26" borderId="32" xfId="0" applyNumberFormat="1" applyFont="1" applyFill="1" applyBorder="1" applyAlignment="1">
      <alignment horizontal="center"/>
    </xf>
    <xf numFmtId="0" fontId="80" fillId="26" borderId="3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77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78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7" fillId="0" borderId="0" xfId="0" applyFont="1" applyAlignment="1">
      <alignment horizontal="left"/>
    </xf>
    <xf numFmtId="0" fontId="77" fillId="0" borderId="0" xfId="0" applyFont="1" applyAlignment="1">
      <alignment/>
    </xf>
    <xf numFmtId="0" fontId="86" fillId="0" borderId="34" xfId="0" applyFont="1" applyBorder="1" applyAlignment="1">
      <alignment horizontal="center" vertical="center" wrapText="1"/>
    </xf>
    <xf numFmtId="0" fontId="84" fillId="27" borderId="9" xfId="0" applyFont="1" applyFill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3" fillId="0" borderId="19" xfId="309" applyFont="1" applyFill="1" applyBorder="1" applyAlignment="1">
      <alignment horizontal="center" vertical="center" wrapText="1"/>
      <protection/>
    </xf>
    <xf numFmtId="0" fontId="2" fillId="0" borderId="0" xfId="309" applyFont="1" applyFill="1" applyAlignment="1">
      <alignment vertical="center" wrapText="1"/>
      <protection/>
    </xf>
    <xf numFmtId="0" fontId="0" fillId="0" borderId="0" xfId="309" applyFill="1" applyAlignment="1">
      <alignment vertical="center" wrapText="1"/>
      <protection/>
    </xf>
    <xf numFmtId="0" fontId="0" fillId="0" borderId="0" xfId="309" applyFill="1" applyBorder="1" applyAlignment="1">
      <alignment vertical="center" wrapText="1"/>
      <protection/>
    </xf>
    <xf numFmtId="0" fontId="9" fillId="0" borderId="0" xfId="309" applyFont="1" applyFill="1" applyBorder="1" applyAlignment="1">
      <alignment horizontal="center" vertical="center" wrapText="1"/>
      <protection/>
    </xf>
    <xf numFmtId="0" fontId="2" fillId="0" borderId="0" xfId="309" applyFont="1" applyFill="1" applyBorder="1" applyAlignment="1">
      <alignment vertical="center" wrapText="1"/>
      <protection/>
    </xf>
    <xf numFmtId="0" fontId="2" fillId="0" borderId="0" xfId="309" applyFont="1" applyFill="1" applyAlignment="1">
      <alignment vertical="center"/>
      <protection/>
    </xf>
    <xf numFmtId="0" fontId="0" fillId="0" borderId="0" xfId="309" applyFill="1" applyAlignment="1">
      <alignment vertical="center"/>
      <protection/>
    </xf>
    <xf numFmtId="0" fontId="0" fillId="0" borderId="0" xfId="309" applyFill="1" applyBorder="1" applyAlignment="1">
      <alignment vertical="center"/>
      <protection/>
    </xf>
    <xf numFmtId="0" fontId="75" fillId="0" borderId="0" xfId="309" applyFont="1" applyFill="1" applyAlignment="1">
      <alignment vertical="center"/>
      <protection/>
    </xf>
    <xf numFmtId="0" fontId="81" fillId="0" borderId="0" xfId="309" applyFont="1" applyFill="1" applyAlignment="1">
      <alignment vertical="center"/>
      <protection/>
    </xf>
    <xf numFmtId="0" fontId="81" fillId="0" borderId="0" xfId="309" applyFont="1" applyFill="1" applyBorder="1" applyAlignment="1">
      <alignment vertical="center"/>
      <protection/>
    </xf>
    <xf numFmtId="0" fontId="77" fillId="0" borderId="0" xfId="309" applyFont="1" applyFill="1" applyAlignment="1">
      <alignment vertical="center"/>
      <protection/>
    </xf>
    <xf numFmtId="0" fontId="78" fillId="0" borderId="0" xfId="309" applyFont="1" applyFill="1" applyAlignment="1">
      <alignment vertical="center"/>
      <protection/>
    </xf>
    <xf numFmtId="0" fontId="78" fillId="0" borderId="0" xfId="309" applyFont="1" applyFill="1" applyAlignment="1">
      <alignment horizontal="left" vertical="center"/>
      <protection/>
    </xf>
    <xf numFmtId="0" fontId="78" fillId="0" borderId="0" xfId="309" applyFont="1" applyFill="1" applyBorder="1" applyAlignment="1">
      <alignment vertical="center"/>
      <protection/>
    </xf>
    <xf numFmtId="0" fontId="1" fillId="0" borderId="0" xfId="309" applyFont="1" applyFill="1" applyBorder="1" applyAlignment="1">
      <alignment vertical="center" wrapText="1"/>
      <protection/>
    </xf>
    <xf numFmtId="0" fontId="0" fillId="27" borderId="15" xfId="309" applyFill="1" applyBorder="1" applyAlignment="1">
      <alignment vertical="center" wrapText="1"/>
      <protection/>
    </xf>
    <xf numFmtId="0" fontId="0" fillId="27" borderId="9" xfId="309" applyFill="1" applyBorder="1" applyAlignment="1">
      <alignment vertical="center" wrapText="1"/>
      <protection/>
    </xf>
    <xf numFmtId="0" fontId="0" fillId="27" borderId="27" xfId="309" applyFill="1" applyBorder="1" applyAlignment="1">
      <alignment vertical="center" wrapText="1"/>
      <protection/>
    </xf>
    <xf numFmtId="0" fontId="0" fillId="27" borderId="35" xfId="309" applyFill="1" applyBorder="1" applyAlignment="1">
      <alignment vertical="center" wrapText="1"/>
      <protection/>
    </xf>
    <xf numFmtId="0" fontId="0" fillId="27" borderId="29" xfId="309" applyFill="1" applyBorder="1" applyAlignment="1">
      <alignment vertical="center" wrapText="1"/>
      <protection/>
    </xf>
    <xf numFmtId="0" fontId="0" fillId="27" borderId="36" xfId="309" applyFill="1" applyBorder="1" applyAlignment="1">
      <alignment vertical="center" wrapText="1"/>
      <protection/>
    </xf>
    <xf numFmtId="0" fontId="0" fillId="27" borderId="37" xfId="309" applyFill="1" applyBorder="1" applyAlignment="1">
      <alignment vertical="center" wrapText="1"/>
      <protection/>
    </xf>
    <xf numFmtId="0" fontId="0" fillId="27" borderId="38" xfId="309" applyFill="1" applyBorder="1" applyAlignment="1">
      <alignment vertical="center" wrapText="1"/>
      <protection/>
    </xf>
    <xf numFmtId="0" fontId="0" fillId="27" borderId="39" xfId="309" applyFill="1" applyBorder="1" applyAlignment="1">
      <alignment vertical="center" wrapText="1"/>
      <protection/>
    </xf>
    <xf numFmtId="0" fontId="3" fillId="0" borderId="40" xfId="309" applyFont="1" applyFill="1" applyBorder="1" applyAlignment="1">
      <alignment horizontal="center" vertical="center" wrapText="1"/>
      <protection/>
    </xf>
    <xf numFmtId="0" fontId="3" fillId="0" borderId="33" xfId="309" applyFont="1" applyFill="1" applyBorder="1" applyAlignment="1">
      <alignment horizontal="center" vertical="center" wrapText="1"/>
      <protection/>
    </xf>
    <xf numFmtId="0" fontId="67" fillId="27" borderId="41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89" fillId="0" borderId="19" xfId="0" applyFont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89" fillId="0" borderId="41" xfId="0" applyFont="1" applyBorder="1" applyAlignment="1">
      <alignment horizontal="center" vertical="center" wrapText="1"/>
    </xf>
    <xf numFmtId="0" fontId="84" fillId="0" borderId="42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84" fillId="0" borderId="43" xfId="0" applyFont="1" applyFill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9" fontId="0" fillId="0" borderId="44" xfId="338" applyFont="1" applyFill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5" fillId="0" borderId="27" xfId="0" applyFont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27" xfId="0" applyFont="1" applyFill="1" applyBorder="1" applyAlignment="1">
      <alignment horizontal="center" vertical="center" wrapText="1"/>
    </xf>
    <xf numFmtId="0" fontId="90" fillId="0" borderId="45" xfId="0" applyFont="1" applyBorder="1" applyAlignment="1">
      <alignment horizontal="center" vertical="center" wrapText="1"/>
    </xf>
    <xf numFmtId="0" fontId="90" fillId="27" borderId="46" xfId="0" applyFont="1" applyFill="1" applyBorder="1" applyAlignment="1">
      <alignment horizontal="center" vertical="center" wrapText="1"/>
    </xf>
    <xf numFmtId="0" fontId="90" fillId="0" borderId="47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177" fontId="76" fillId="29" borderId="36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4" fillId="27" borderId="51" xfId="0" applyFont="1" applyFill="1" applyBorder="1" applyAlignment="1">
      <alignment horizontal="center"/>
    </xf>
    <xf numFmtId="0" fontId="91" fillId="0" borderId="0" xfId="0" applyFont="1" applyBorder="1" applyAlignment="1">
      <alignment horizontal="left"/>
    </xf>
    <xf numFmtId="0" fontId="86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 wrapText="1"/>
    </xf>
    <xf numFmtId="0" fontId="4" fillId="27" borderId="53" xfId="0" applyFont="1" applyFill="1" applyBorder="1" applyAlignment="1">
      <alignment horizontal="center"/>
    </xf>
    <xf numFmtId="0" fontId="4" fillId="27" borderId="5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3" fontId="0" fillId="27" borderId="53" xfId="0" applyNumberFormat="1" applyFont="1" applyFill="1" applyBorder="1" applyAlignment="1">
      <alignment horizontal="center" vertical="center"/>
    </xf>
    <xf numFmtId="3" fontId="0" fillId="27" borderId="56" xfId="0" applyNumberFormat="1" applyFont="1" applyFill="1" applyBorder="1" applyAlignment="1">
      <alignment horizontal="center" vertical="center"/>
    </xf>
    <xf numFmtId="0" fontId="90" fillId="0" borderId="32" xfId="0" applyFont="1" applyBorder="1" applyAlignment="1">
      <alignment horizontal="center"/>
    </xf>
    <xf numFmtId="0" fontId="90" fillId="0" borderId="30" xfId="0" applyFont="1" applyBorder="1" applyAlignment="1">
      <alignment horizontal="center"/>
    </xf>
    <xf numFmtId="0" fontId="90" fillId="0" borderId="0" xfId="0" applyFont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3" fillId="27" borderId="16" xfId="0" applyFont="1" applyFill="1" applyBorder="1" applyAlignment="1">
      <alignment horizontal="center" vertical="center" wrapText="1"/>
    </xf>
    <xf numFmtId="0" fontId="92" fillId="27" borderId="9" xfId="0" applyFont="1" applyFill="1" applyBorder="1" applyAlignment="1">
      <alignment horizontal="center" vertical="center" wrapText="1"/>
    </xf>
    <xf numFmtId="0" fontId="88" fillId="27" borderId="9" xfId="317" applyFont="1" applyFill="1" applyBorder="1" applyAlignment="1">
      <alignment horizontal="center" vertical="center" wrapText="1"/>
      <protection/>
    </xf>
    <xf numFmtId="0" fontId="1" fillId="27" borderId="16" xfId="0" applyFont="1" applyFill="1" applyBorder="1" applyAlignment="1">
      <alignment horizontal="center" vertical="center"/>
    </xf>
    <xf numFmtId="0" fontId="1" fillId="27" borderId="16" xfId="0" applyFont="1" applyFill="1" applyBorder="1" applyAlignment="1">
      <alignment horizontal="center" vertical="center" wrapText="1"/>
    </xf>
    <xf numFmtId="0" fontId="1" fillId="27" borderId="57" xfId="0" applyFont="1" applyFill="1" applyBorder="1" applyAlignment="1">
      <alignment horizontal="center" vertical="center"/>
    </xf>
    <xf numFmtId="0" fontId="3" fillId="27" borderId="57" xfId="0" applyFont="1" applyFill="1" applyBorder="1" applyAlignment="1">
      <alignment horizontal="center" vertical="center" wrapText="1"/>
    </xf>
    <xf numFmtId="3" fontId="4" fillId="27" borderId="9" xfId="316" applyNumberFormat="1" applyFont="1" applyFill="1" applyBorder="1" applyAlignment="1">
      <alignment horizontal="center" vertical="center"/>
      <protection/>
    </xf>
    <xf numFmtId="9" fontId="9" fillId="26" borderId="44" xfId="338" applyFont="1" applyFill="1" applyBorder="1" applyAlignment="1">
      <alignment horizontal="center" vertical="center" wrapText="1"/>
    </xf>
    <xf numFmtId="3" fontId="9" fillId="27" borderId="53" xfId="0" applyNumberFormat="1" applyFont="1" applyFill="1" applyBorder="1" applyAlignment="1">
      <alignment horizontal="center" vertical="center"/>
    </xf>
    <xf numFmtId="3" fontId="9" fillId="27" borderId="9" xfId="316" applyNumberFormat="1" applyFont="1" applyFill="1" applyBorder="1" applyAlignment="1">
      <alignment horizontal="center" vertical="center"/>
      <protection/>
    </xf>
    <xf numFmtId="3" fontId="9" fillId="27" borderId="56" xfId="0" applyNumberFormat="1" applyFont="1" applyFill="1" applyBorder="1" applyAlignment="1">
      <alignment horizontal="center" vertical="center"/>
    </xf>
    <xf numFmtId="9" fontId="53" fillId="27" borderId="58" xfId="0" applyNumberFormat="1" applyFont="1" applyFill="1" applyBorder="1" applyAlignment="1">
      <alignment horizontal="left" vertical="center" wrapText="1"/>
    </xf>
    <xf numFmtId="9" fontId="53" fillId="27" borderId="58" xfId="0" applyNumberFormat="1" applyFont="1" applyFill="1" applyBorder="1" applyAlignment="1">
      <alignment horizontal="left" vertical="center" wrapText="1"/>
    </xf>
    <xf numFmtId="9" fontId="53" fillId="27" borderId="58" xfId="0" applyNumberFormat="1" applyFont="1" applyFill="1" applyBorder="1" applyAlignment="1">
      <alignment horizontal="center" vertical="center" wrapText="1"/>
    </xf>
    <xf numFmtId="0" fontId="0" fillId="27" borderId="38" xfId="309" applyFill="1" applyBorder="1" applyAlignment="1">
      <alignment horizontal="center" vertical="center" wrapText="1"/>
      <protection/>
    </xf>
    <xf numFmtId="0" fontId="0" fillId="27" borderId="9" xfId="309" applyFill="1" applyBorder="1" applyAlignment="1">
      <alignment horizontal="center" vertical="center" wrapText="1"/>
      <protection/>
    </xf>
    <xf numFmtId="0" fontId="0" fillId="27" borderId="27" xfId="309" applyFill="1" applyBorder="1" applyAlignment="1">
      <alignment horizontal="center" vertical="center" wrapText="1"/>
      <protection/>
    </xf>
    <xf numFmtId="0" fontId="0" fillId="27" borderId="59" xfId="309" applyFill="1" applyBorder="1" applyAlignment="1">
      <alignment vertical="center" wrapText="1"/>
      <protection/>
    </xf>
    <xf numFmtId="0" fontId="0" fillId="27" borderId="19" xfId="309" applyFill="1" applyBorder="1" applyAlignment="1">
      <alignment vertical="center" wrapText="1"/>
      <protection/>
    </xf>
    <xf numFmtId="0" fontId="0" fillId="27" borderId="33" xfId="309" applyFill="1" applyBorder="1" applyAlignment="1">
      <alignment vertical="center" wrapText="1"/>
      <protection/>
    </xf>
    <xf numFmtId="9" fontId="93" fillId="27" borderId="9" xfId="0" applyNumberFormat="1" applyFont="1" applyFill="1" applyBorder="1" applyAlignment="1">
      <alignment vertical="center" wrapText="1"/>
    </xf>
    <xf numFmtId="0" fontId="4" fillId="27" borderId="16" xfId="0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4" fillId="27" borderId="60" xfId="0" applyFont="1" applyFill="1" applyBorder="1" applyAlignment="1">
      <alignment horizontal="center"/>
    </xf>
    <xf numFmtId="0" fontId="4" fillId="27" borderId="61" xfId="0" applyFont="1" applyFill="1" applyBorder="1" applyAlignment="1">
      <alignment horizontal="center"/>
    </xf>
    <xf numFmtId="177" fontId="4" fillId="27" borderId="51" xfId="0" applyNumberFormat="1" applyFont="1" applyFill="1" applyBorder="1" applyAlignment="1">
      <alignment horizontal="center" vertical="center"/>
    </xf>
    <xf numFmtId="0" fontId="4" fillId="27" borderId="62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 vertical="center"/>
    </xf>
    <xf numFmtId="0" fontId="90" fillId="0" borderId="63" xfId="0" applyFont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3" fontId="0" fillId="26" borderId="9" xfId="0" applyNumberFormat="1" applyFont="1" applyFill="1" applyBorder="1" applyAlignment="1">
      <alignment horizontal="center" vertical="center"/>
    </xf>
    <xf numFmtId="3" fontId="0" fillId="27" borderId="29" xfId="0" applyNumberFormat="1" applyFont="1" applyFill="1" applyBorder="1" applyAlignment="1">
      <alignment horizontal="center" vertical="center"/>
    </xf>
    <xf numFmtId="3" fontId="0" fillId="26" borderId="29" xfId="0" applyNumberFormat="1" applyFont="1" applyFill="1" applyBorder="1" applyAlignment="1">
      <alignment horizontal="center" vertical="center"/>
    </xf>
    <xf numFmtId="0" fontId="90" fillId="0" borderId="31" xfId="0" applyFont="1" applyBorder="1" applyAlignment="1">
      <alignment horizontal="center"/>
    </xf>
    <xf numFmtId="3" fontId="0" fillId="0" borderId="0" xfId="0" applyNumberFormat="1" applyFill="1" applyAlignment="1">
      <alignment/>
    </xf>
    <xf numFmtId="0" fontId="3" fillId="27" borderId="16" xfId="0" applyFont="1" applyFill="1" applyBorder="1" applyAlignment="1">
      <alignment horizontal="center"/>
    </xf>
    <xf numFmtId="0" fontId="3" fillId="27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/>
    </xf>
    <xf numFmtId="0" fontId="75" fillId="0" borderId="70" xfId="0" applyFont="1" applyFill="1" applyBorder="1" applyAlignment="1">
      <alignment horizontal="center"/>
    </xf>
    <xf numFmtId="0" fontId="75" fillId="0" borderId="64" xfId="0" applyFont="1" applyFill="1" applyBorder="1" applyAlignment="1">
      <alignment horizontal="center"/>
    </xf>
    <xf numFmtId="0" fontId="76" fillId="0" borderId="68" xfId="0" applyFont="1" applyFill="1" applyBorder="1" applyAlignment="1">
      <alignment horizontal="center"/>
    </xf>
    <xf numFmtId="0" fontId="76" fillId="0" borderId="71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center" vertical="center"/>
    </xf>
    <xf numFmtId="0" fontId="4" fillId="27" borderId="70" xfId="0" applyFont="1" applyFill="1" applyBorder="1" applyAlignment="1">
      <alignment horizontal="center" vertical="center"/>
    </xf>
    <xf numFmtId="0" fontId="4" fillId="27" borderId="44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6" fillId="29" borderId="74" xfId="0" applyFont="1" applyFill="1" applyBorder="1" applyAlignment="1">
      <alignment horizontal="center" vertical="center"/>
    </xf>
    <xf numFmtId="0" fontId="76" fillId="29" borderId="7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90" fillId="26" borderId="28" xfId="0" applyFont="1" applyFill="1" applyBorder="1" applyAlignment="1">
      <alignment horizontal="center" vertical="center" wrapText="1"/>
    </xf>
    <xf numFmtId="0" fontId="90" fillId="0" borderId="68" xfId="0" applyFont="1" applyBorder="1" applyAlignment="1">
      <alignment horizontal="center"/>
    </xf>
    <xf numFmtId="0" fontId="90" fillId="0" borderId="72" xfId="0" applyFont="1" applyBorder="1" applyAlignment="1">
      <alignment horizontal="center"/>
    </xf>
    <xf numFmtId="0" fontId="90" fillId="0" borderId="71" xfId="0" applyFont="1" applyBorder="1" applyAlignment="1">
      <alignment horizontal="center"/>
    </xf>
    <xf numFmtId="0" fontId="90" fillId="26" borderId="76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94" fillId="0" borderId="78" xfId="0" applyFont="1" applyBorder="1" applyAlignment="1">
      <alignment horizontal="center"/>
    </xf>
    <xf numFmtId="0" fontId="50" fillId="0" borderId="78" xfId="0" applyFont="1" applyBorder="1" applyAlignment="1">
      <alignment horizontal="center"/>
    </xf>
    <xf numFmtId="0" fontId="90" fillId="26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9" fillId="0" borderId="59" xfId="0" applyFont="1" applyBorder="1" applyAlignment="1">
      <alignment horizontal="center" vertical="center" wrapText="1"/>
    </xf>
    <xf numFmtId="0" fontId="89" fillId="0" borderId="44" xfId="0" applyFont="1" applyBorder="1" applyAlignment="1">
      <alignment horizontal="center" vertical="center" wrapText="1"/>
    </xf>
    <xf numFmtId="0" fontId="89" fillId="0" borderId="9" xfId="0" applyFont="1" applyBorder="1" applyAlignment="1">
      <alignment horizontal="center" vertical="center" wrapText="1"/>
    </xf>
    <xf numFmtId="0" fontId="84" fillId="27" borderId="77" xfId="0" applyFont="1" applyFill="1" applyBorder="1" applyAlignment="1">
      <alignment horizontal="center" vertical="center" wrapText="1"/>
    </xf>
    <xf numFmtId="0" fontId="84" fillId="27" borderId="25" xfId="0" applyFont="1" applyFill="1" applyBorder="1" applyAlignment="1">
      <alignment horizontal="center" vertical="center" wrapText="1"/>
    </xf>
    <xf numFmtId="0" fontId="84" fillId="27" borderId="76" xfId="0" applyFont="1" applyFill="1" applyBorder="1" applyAlignment="1">
      <alignment horizontal="center" vertical="center" wrapText="1"/>
    </xf>
    <xf numFmtId="0" fontId="3" fillId="0" borderId="81" xfId="309" applyFont="1" applyFill="1" applyBorder="1" applyAlignment="1">
      <alignment horizontal="center" vertical="center" wrapText="1"/>
      <protection/>
    </xf>
    <xf numFmtId="0" fontId="3" fillId="0" borderId="82" xfId="309" applyFont="1" applyFill="1" applyBorder="1" applyAlignment="1">
      <alignment horizontal="center" vertical="center" wrapText="1"/>
      <protection/>
    </xf>
    <xf numFmtId="0" fontId="3" fillId="0" borderId="83" xfId="309" applyFont="1" applyFill="1" applyBorder="1" applyAlignment="1">
      <alignment horizontal="center" vertical="center" wrapText="1"/>
      <protection/>
    </xf>
    <xf numFmtId="0" fontId="3" fillId="0" borderId="40" xfId="309" applyFont="1" applyFill="1" applyBorder="1" applyAlignment="1">
      <alignment horizontal="center" vertical="center" wrapText="1"/>
      <protection/>
    </xf>
    <xf numFmtId="0" fontId="3" fillId="0" borderId="19" xfId="309" applyFont="1" applyFill="1" applyBorder="1" applyAlignment="1">
      <alignment horizontal="center" vertical="center" wrapText="1"/>
      <protection/>
    </xf>
    <xf numFmtId="0" fontId="3" fillId="0" borderId="33" xfId="309" applyFont="1" applyFill="1" applyBorder="1" applyAlignment="1">
      <alignment horizontal="center" vertical="center" wrapText="1"/>
      <protection/>
    </xf>
    <xf numFmtId="0" fontId="3" fillId="0" borderId="84" xfId="309" applyFont="1" applyFill="1" applyBorder="1" applyAlignment="1">
      <alignment horizontal="center" vertical="center" wrapText="1"/>
      <protection/>
    </xf>
    <xf numFmtId="0" fontId="3" fillId="0" borderId="73" xfId="309" applyFont="1" applyFill="1" applyBorder="1" applyAlignment="1">
      <alignment horizontal="center" vertical="center" wrapText="1"/>
      <protection/>
    </xf>
    <xf numFmtId="0" fontId="3" fillId="0" borderId="85" xfId="309" applyFont="1" applyFill="1" applyBorder="1" applyAlignment="1">
      <alignment horizontal="center" vertical="center" wrapText="1"/>
      <protection/>
    </xf>
    <xf numFmtId="49" fontId="2" fillId="0" borderId="35" xfId="0" applyNumberFormat="1" applyFont="1" applyBorder="1" applyAlignment="1">
      <alignment horizontal="center" vertical="center"/>
    </xf>
    <xf numFmtId="9" fontId="93" fillId="27" borderId="29" xfId="0" applyNumberFormat="1" applyFont="1" applyFill="1" applyBorder="1" applyAlignment="1">
      <alignment horizontal="center" vertical="center" wrapText="1"/>
    </xf>
    <xf numFmtId="0" fontId="0" fillId="27" borderId="29" xfId="309" applyFill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0" fillId="26" borderId="20" xfId="0" applyFont="1" applyFill="1" applyBorder="1" applyAlignment="1">
      <alignment horizontal="center" vertical="center" wrapText="1"/>
    </xf>
    <xf numFmtId="0" fontId="90" fillId="26" borderId="66" xfId="0" applyFont="1" applyFill="1" applyBorder="1" applyAlignment="1">
      <alignment horizontal="center" vertical="center" wrapText="1"/>
    </xf>
    <xf numFmtId="0" fontId="90" fillId="26" borderId="86" xfId="0" applyFont="1" applyFill="1" applyBorder="1" applyAlignment="1">
      <alignment horizontal="center" vertical="center" wrapText="1"/>
    </xf>
    <xf numFmtId="0" fontId="0" fillId="27" borderId="9" xfId="0" applyFont="1" applyFill="1" applyBorder="1" applyAlignment="1">
      <alignment horizontal="center" vertical="center"/>
    </xf>
    <xf numFmtId="0" fontId="3" fillId="27" borderId="9" xfId="0" applyFont="1" applyFill="1" applyBorder="1" applyAlignment="1">
      <alignment horizontal="center" vertical="center" wrapText="1"/>
    </xf>
    <xf numFmtId="3" fontId="4" fillId="27" borderId="27" xfId="302" applyNumberFormat="1" applyFont="1" applyFill="1" applyBorder="1" applyAlignment="1">
      <alignment horizontal="center" vertical="center" wrapText="1"/>
      <protection/>
    </xf>
    <xf numFmtId="3" fontId="4" fillId="27" borderId="27" xfId="304" applyNumberFormat="1" applyFont="1" applyFill="1" applyBorder="1" applyAlignment="1">
      <alignment horizontal="center" vertical="center" wrapText="1"/>
      <protection/>
    </xf>
    <xf numFmtId="3" fontId="4" fillId="27" borderId="27" xfId="306" applyNumberFormat="1" applyFont="1" applyFill="1" applyBorder="1" applyAlignment="1">
      <alignment horizontal="center" vertical="center" wrapText="1"/>
      <protection/>
    </xf>
    <xf numFmtId="0" fontId="0" fillId="27" borderId="29" xfId="0" applyFont="1" applyFill="1" applyBorder="1" applyAlignment="1">
      <alignment horizontal="center" vertical="center"/>
    </xf>
    <xf numFmtId="3" fontId="4" fillId="27" borderId="29" xfId="316" applyNumberFormat="1" applyFont="1" applyFill="1" applyBorder="1" applyAlignment="1">
      <alignment horizontal="center" vertical="center"/>
      <protection/>
    </xf>
    <xf numFmtId="0" fontId="0" fillId="27" borderId="36" xfId="309" applyFill="1" applyBorder="1" applyAlignment="1">
      <alignment horizontal="center" vertical="center" wrapText="1"/>
      <protection/>
    </xf>
  </cellXfs>
  <cellStyles count="395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1 6" xfId="26"/>
    <cellStyle name="20% - Accent2" xfId="27"/>
    <cellStyle name="20% - Accent2 2" xfId="28"/>
    <cellStyle name="20% - Accent2 3" xfId="29"/>
    <cellStyle name="20% - Accent2 4" xfId="30"/>
    <cellStyle name="20% - Accent2 5" xfId="31"/>
    <cellStyle name="20% - Accent2 6" xfId="32"/>
    <cellStyle name="20% - Accent3" xfId="33"/>
    <cellStyle name="20% - Accent3 2" xfId="34"/>
    <cellStyle name="20% - Accent3 3" xfId="35"/>
    <cellStyle name="20% - Accent3 4" xfId="36"/>
    <cellStyle name="20% - Accent3 5" xfId="37"/>
    <cellStyle name="20% - Accent3 6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5" xfId="45"/>
    <cellStyle name="20% - Accent5 2" xfId="46"/>
    <cellStyle name="20% - Accent5 3" xfId="47"/>
    <cellStyle name="20% - Accent5 4" xfId="48"/>
    <cellStyle name="20% - Accent5 5" xfId="49"/>
    <cellStyle name="20% - Accent5 6" xfId="50"/>
    <cellStyle name="20% - Accent6" xfId="51"/>
    <cellStyle name="20% - Accent6 2" xfId="52"/>
    <cellStyle name="20% - Accent6 3" xfId="53"/>
    <cellStyle name="20% - Accent6 4" xfId="54"/>
    <cellStyle name="20% - Accent6 5" xfId="55"/>
    <cellStyle name="20% - Accent6 6" xfId="56"/>
    <cellStyle name="3 indents" xfId="57"/>
    <cellStyle name="4 indents" xfId="58"/>
    <cellStyle name="40% - Accent1" xfId="59"/>
    <cellStyle name="40% - Accent1 2" xfId="60"/>
    <cellStyle name="40% - Accent1 3" xfId="61"/>
    <cellStyle name="40% - Accent1 4" xfId="62"/>
    <cellStyle name="40% - Accent1 5" xfId="63"/>
    <cellStyle name="40% - Accent1 6" xfId="64"/>
    <cellStyle name="40% - Accent2" xfId="65"/>
    <cellStyle name="40% - Accent2 2" xfId="66"/>
    <cellStyle name="40% - Accent2 3" xfId="67"/>
    <cellStyle name="40% - Accent2 4" xfId="68"/>
    <cellStyle name="40% - Accent2 5" xfId="69"/>
    <cellStyle name="40% - Accent2 6" xfId="70"/>
    <cellStyle name="40% - Accent3" xfId="71"/>
    <cellStyle name="40% - Accent3 2" xfId="72"/>
    <cellStyle name="40% - Accent3 3" xfId="73"/>
    <cellStyle name="40% - Accent3 4" xfId="74"/>
    <cellStyle name="40% - Accent3 5" xfId="75"/>
    <cellStyle name="40% - Accent3 6" xfId="76"/>
    <cellStyle name="40% - Accent4" xfId="77"/>
    <cellStyle name="40% - Accent4 2" xfId="78"/>
    <cellStyle name="40% - Accent4 3" xfId="79"/>
    <cellStyle name="40% - Accent4 4" xfId="80"/>
    <cellStyle name="40% - Accent4 5" xfId="81"/>
    <cellStyle name="40% - Accent4 6" xfId="82"/>
    <cellStyle name="40% - Accent5" xfId="83"/>
    <cellStyle name="40% - Accent5 2" xfId="84"/>
    <cellStyle name="40% - Accent5 3" xfId="85"/>
    <cellStyle name="40% - Accent5 4" xfId="86"/>
    <cellStyle name="40% - Accent5 5" xfId="87"/>
    <cellStyle name="40% - Accent5 6" xfId="88"/>
    <cellStyle name="40% - Accent6" xfId="89"/>
    <cellStyle name="40% - Accent6 2" xfId="90"/>
    <cellStyle name="40% - Accent6 3" xfId="91"/>
    <cellStyle name="40% - Accent6 4" xfId="92"/>
    <cellStyle name="40% - Accent6 5" xfId="93"/>
    <cellStyle name="40% - Accent6 6" xfId="94"/>
    <cellStyle name="5 indents" xfId="95"/>
    <cellStyle name="60% - Accent1" xfId="96"/>
    <cellStyle name="60% - Accent1 2" xfId="97"/>
    <cellStyle name="60% - Accent1 3" xfId="98"/>
    <cellStyle name="60% - Accent1 4" xfId="99"/>
    <cellStyle name="60% - Accent1 5" xfId="100"/>
    <cellStyle name="60% - Accent1 6" xfId="101"/>
    <cellStyle name="60% - Accent2" xfId="102"/>
    <cellStyle name="60% - Accent2 2" xfId="103"/>
    <cellStyle name="60% - Accent2 3" xfId="104"/>
    <cellStyle name="60% - Accent2 4" xfId="105"/>
    <cellStyle name="60% - Accent2 5" xfId="106"/>
    <cellStyle name="60% - Accent2 6" xfId="107"/>
    <cellStyle name="60% - Accent3" xfId="108"/>
    <cellStyle name="60% - Accent3 2" xfId="109"/>
    <cellStyle name="60% - Accent3 3" xfId="110"/>
    <cellStyle name="60% - Accent3 4" xfId="111"/>
    <cellStyle name="60% - Accent3 5" xfId="112"/>
    <cellStyle name="60% - Accent3 6" xfId="113"/>
    <cellStyle name="60% - Accent4" xfId="114"/>
    <cellStyle name="60% - Accent4 2" xfId="115"/>
    <cellStyle name="60% - Accent4 3" xfId="116"/>
    <cellStyle name="60% - Accent4 4" xfId="117"/>
    <cellStyle name="60% - Accent4 5" xfId="118"/>
    <cellStyle name="60% - Accent4 6" xfId="119"/>
    <cellStyle name="60% - Accent5" xfId="120"/>
    <cellStyle name="60% - Accent5 2" xfId="121"/>
    <cellStyle name="60% - Accent5 3" xfId="122"/>
    <cellStyle name="60% - Accent5 4" xfId="123"/>
    <cellStyle name="60% - Accent5 5" xfId="124"/>
    <cellStyle name="60% - Accent5 6" xfId="125"/>
    <cellStyle name="60% - Accent6" xfId="126"/>
    <cellStyle name="60% - Accent6 2" xfId="127"/>
    <cellStyle name="60% - Accent6 3" xfId="128"/>
    <cellStyle name="60% - Accent6 4" xfId="129"/>
    <cellStyle name="60% - Accent6 5" xfId="130"/>
    <cellStyle name="60% - Accent6 6" xfId="131"/>
    <cellStyle name="Accent1" xfId="132"/>
    <cellStyle name="Accent1 2" xfId="133"/>
    <cellStyle name="Accent1 3" xfId="134"/>
    <cellStyle name="Accent1 4" xfId="135"/>
    <cellStyle name="Accent1 5" xfId="136"/>
    <cellStyle name="Accent1 6" xfId="137"/>
    <cellStyle name="Accent2" xfId="138"/>
    <cellStyle name="Accent2 2" xfId="139"/>
    <cellStyle name="Accent2 3" xfId="140"/>
    <cellStyle name="Accent2 4" xfId="141"/>
    <cellStyle name="Accent2 5" xfId="142"/>
    <cellStyle name="Accent2 6" xfId="143"/>
    <cellStyle name="Accent3" xfId="144"/>
    <cellStyle name="Accent3 2" xfId="145"/>
    <cellStyle name="Accent3 3" xfId="146"/>
    <cellStyle name="Accent3 4" xfId="147"/>
    <cellStyle name="Accent3 5" xfId="148"/>
    <cellStyle name="Accent3 6" xfId="149"/>
    <cellStyle name="Accent4" xfId="150"/>
    <cellStyle name="Accent4 2" xfId="151"/>
    <cellStyle name="Accent4 3" xfId="152"/>
    <cellStyle name="Accent4 4" xfId="153"/>
    <cellStyle name="Accent4 5" xfId="154"/>
    <cellStyle name="Accent4 6" xfId="155"/>
    <cellStyle name="Accent5" xfId="156"/>
    <cellStyle name="Accent5 2" xfId="157"/>
    <cellStyle name="Accent5 3" xfId="158"/>
    <cellStyle name="Accent5 4" xfId="159"/>
    <cellStyle name="Accent5 5" xfId="160"/>
    <cellStyle name="Accent5 6" xfId="161"/>
    <cellStyle name="Accent6" xfId="162"/>
    <cellStyle name="Accent6 2" xfId="163"/>
    <cellStyle name="Accent6 3" xfId="164"/>
    <cellStyle name="Accent6 4" xfId="165"/>
    <cellStyle name="Accent6 5" xfId="166"/>
    <cellStyle name="Accent6 6" xfId="167"/>
    <cellStyle name="Bad" xfId="168"/>
    <cellStyle name="Bad 2" xfId="169"/>
    <cellStyle name="Bad 3" xfId="170"/>
    <cellStyle name="Bad 4" xfId="171"/>
    <cellStyle name="Bad 5" xfId="172"/>
    <cellStyle name="Bad 6" xfId="173"/>
    <cellStyle name="BoA" xfId="174"/>
    <cellStyle name="Calculation" xfId="175"/>
    <cellStyle name="Calculation 2" xfId="176"/>
    <cellStyle name="Calculation 3" xfId="177"/>
    <cellStyle name="Calculation 4" xfId="178"/>
    <cellStyle name="Calculation 5" xfId="179"/>
    <cellStyle name="Calculation 6" xfId="180"/>
    <cellStyle name="Celkem" xfId="181"/>
    <cellStyle name="Check Cell" xfId="182"/>
    <cellStyle name="Check Cell 2" xfId="183"/>
    <cellStyle name="Check Cell 3" xfId="184"/>
    <cellStyle name="Check Cell 4" xfId="185"/>
    <cellStyle name="Check Cell 5" xfId="186"/>
    <cellStyle name="Check Cell 6" xfId="187"/>
    <cellStyle name="Comma" xfId="188"/>
    <cellStyle name="Comma  - Style1" xfId="189"/>
    <cellStyle name="Comma [0]" xfId="190"/>
    <cellStyle name="Comma 10" xfId="191"/>
    <cellStyle name="Comma 11" xfId="192"/>
    <cellStyle name="Comma 12" xfId="193"/>
    <cellStyle name="Comma 13" xfId="194"/>
    <cellStyle name="Comma 14" xfId="195"/>
    <cellStyle name="Comma 2" xfId="196"/>
    <cellStyle name="Comma 3" xfId="197"/>
    <cellStyle name="Comma 4" xfId="198"/>
    <cellStyle name="Comma 5" xfId="199"/>
    <cellStyle name="Comma 6" xfId="200"/>
    <cellStyle name="Comma 7" xfId="201"/>
    <cellStyle name="Comma 8" xfId="202"/>
    <cellStyle name="Comma 9" xfId="203"/>
    <cellStyle name="Comma(3)" xfId="204"/>
    <cellStyle name="Curren - Style3" xfId="205"/>
    <cellStyle name="Curren - Style4" xfId="206"/>
    <cellStyle name="Currency" xfId="207"/>
    <cellStyle name="Currency [0]" xfId="208"/>
    <cellStyle name="Datum" xfId="209"/>
    <cellStyle name="Defl/Infl" xfId="210"/>
    <cellStyle name="Euro" xfId="211"/>
    <cellStyle name="Exogenous" xfId="212"/>
    <cellStyle name="Exogenous 2" xfId="213"/>
    <cellStyle name="Explanatory Text" xfId="214"/>
    <cellStyle name="Explanatory Text 2" xfId="215"/>
    <cellStyle name="Explanatory Text 3" xfId="216"/>
    <cellStyle name="Explanatory Text 4" xfId="217"/>
    <cellStyle name="Explanatory Text 5" xfId="218"/>
    <cellStyle name="Explanatory Text 6" xfId="219"/>
    <cellStyle name="Finanční0" xfId="220"/>
    <cellStyle name="Finanèní0" xfId="221"/>
    <cellStyle name="Followed Hyperlink" xfId="222"/>
    <cellStyle name="Good" xfId="223"/>
    <cellStyle name="Good 2" xfId="224"/>
    <cellStyle name="Good 3" xfId="225"/>
    <cellStyle name="Good 4" xfId="226"/>
    <cellStyle name="Good 5" xfId="227"/>
    <cellStyle name="Good 6" xfId="228"/>
    <cellStyle name="Grey" xfId="229"/>
    <cellStyle name="Grey 2" xfId="230"/>
    <cellStyle name="Heading 1" xfId="231"/>
    <cellStyle name="Heading 1 2" xfId="232"/>
    <cellStyle name="Heading 1 3" xfId="233"/>
    <cellStyle name="Heading 1 4" xfId="234"/>
    <cellStyle name="Heading 1 5" xfId="235"/>
    <cellStyle name="Heading 1 6" xfId="236"/>
    <cellStyle name="Heading 2" xfId="237"/>
    <cellStyle name="Heading 2 2" xfId="238"/>
    <cellStyle name="Heading 2 3" xfId="239"/>
    <cellStyle name="Heading 2 4" xfId="240"/>
    <cellStyle name="Heading 2 5" xfId="241"/>
    <cellStyle name="Heading 2 6" xfId="242"/>
    <cellStyle name="Heading 3" xfId="243"/>
    <cellStyle name="Heading 3 2" xfId="244"/>
    <cellStyle name="Heading 3 3" xfId="245"/>
    <cellStyle name="Heading 3 4" xfId="246"/>
    <cellStyle name="Heading 3 5" xfId="247"/>
    <cellStyle name="Heading 3 6" xfId="248"/>
    <cellStyle name="Heading 4" xfId="249"/>
    <cellStyle name="Heading 4 2" xfId="250"/>
    <cellStyle name="Heading 4 3" xfId="251"/>
    <cellStyle name="Heading 4 4" xfId="252"/>
    <cellStyle name="Heading 4 5" xfId="253"/>
    <cellStyle name="Heading 4 6" xfId="254"/>
    <cellStyle name="Hipervínculo_IIF" xfId="255"/>
    <cellStyle name="Hyperlink" xfId="256"/>
    <cellStyle name="IMF" xfId="257"/>
    <cellStyle name="imf-one decimal" xfId="258"/>
    <cellStyle name="imf-zero decimal" xfId="259"/>
    <cellStyle name="Input" xfId="260"/>
    <cellStyle name="Input [yellow]" xfId="261"/>
    <cellStyle name="Input [yellow] 2" xfId="262"/>
    <cellStyle name="Input 2" xfId="263"/>
    <cellStyle name="Input 3" xfId="264"/>
    <cellStyle name="Input 4" xfId="265"/>
    <cellStyle name="Input 5" xfId="266"/>
    <cellStyle name="Input 6" xfId="267"/>
    <cellStyle name="INSTAT" xfId="268"/>
    <cellStyle name="Label" xfId="269"/>
    <cellStyle name="Linked Cell" xfId="270"/>
    <cellStyle name="Linked Cell 2" xfId="271"/>
    <cellStyle name="Linked Cell 3" xfId="272"/>
    <cellStyle name="Linked Cell 4" xfId="273"/>
    <cellStyle name="Linked Cell 5" xfId="274"/>
    <cellStyle name="Linked Cell 6" xfId="275"/>
    <cellStyle name="Měna0" xfId="276"/>
    <cellStyle name="Millares [0]_BALPROGRAMA2001R" xfId="277"/>
    <cellStyle name="Millares_BALPROGRAMA2001R" xfId="278"/>
    <cellStyle name="Milliers [0]_Encours - Apr rééch" xfId="279"/>
    <cellStyle name="Milliers_Encours - Apr rééch" xfId="280"/>
    <cellStyle name="Mìna0" xfId="281"/>
    <cellStyle name="Model" xfId="282"/>
    <cellStyle name="MoF" xfId="283"/>
    <cellStyle name="Moneda [0]_BALPROGRAMA2001R" xfId="284"/>
    <cellStyle name="Moneda_BALPROGRAMA2001R" xfId="285"/>
    <cellStyle name="Monétaire [0]_Encours - Apr rééch" xfId="286"/>
    <cellStyle name="Monétaire_Encours - Apr rééch" xfId="287"/>
    <cellStyle name="Neutral" xfId="288"/>
    <cellStyle name="Neutral 2" xfId="289"/>
    <cellStyle name="Neutral 3" xfId="290"/>
    <cellStyle name="Neutral 4" xfId="291"/>
    <cellStyle name="Neutral 5" xfId="292"/>
    <cellStyle name="Neutral 6" xfId="293"/>
    <cellStyle name="Normal - Style1" xfId="294"/>
    <cellStyle name="Normal - Style2" xfId="295"/>
    <cellStyle name="Normal - Style5" xfId="296"/>
    <cellStyle name="Normal - Style6" xfId="297"/>
    <cellStyle name="Normal - Style7" xfId="298"/>
    <cellStyle name="Normal - Style8" xfId="299"/>
    <cellStyle name="Normal 10" xfId="300"/>
    <cellStyle name="Normal 11" xfId="301"/>
    <cellStyle name="Normal 12" xfId="302"/>
    <cellStyle name="Normal 13" xfId="303"/>
    <cellStyle name="Normal 14" xfId="304"/>
    <cellStyle name="Normal 15" xfId="305"/>
    <cellStyle name="Normal 16" xfId="306"/>
    <cellStyle name="Normal 17" xfId="307"/>
    <cellStyle name="Normal 18" xfId="308"/>
    <cellStyle name="Normal 2" xfId="309"/>
    <cellStyle name="Normal 2 2" xfId="310"/>
    <cellStyle name="Normal 2 3" xfId="311"/>
    <cellStyle name="Normal 2 4" xfId="312"/>
    <cellStyle name="Normal 2 5" xfId="313"/>
    <cellStyle name="Normal 2 6" xfId="314"/>
    <cellStyle name="Normal 3" xfId="315"/>
    <cellStyle name="Normal 4" xfId="316"/>
    <cellStyle name="Normal 5" xfId="317"/>
    <cellStyle name="Normal 6" xfId="318"/>
    <cellStyle name="Normal 7" xfId="319"/>
    <cellStyle name="Normal 8" xfId="320"/>
    <cellStyle name="Normal 9" xfId="321"/>
    <cellStyle name="Normal Table" xfId="322"/>
    <cellStyle name="Normal Table 2" xfId="323"/>
    <cellStyle name="Note" xfId="324"/>
    <cellStyle name="Note 2" xfId="325"/>
    <cellStyle name="Note 3" xfId="326"/>
    <cellStyle name="Note 4" xfId="327"/>
    <cellStyle name="Note 5" xfId="328"/>
    <cellStyle name="Note 6" xfId="329"/>
    <cellStyle name="Output" xfId="330"/>
    <cellStyle name="Output 2" xfId="331"/>
    <cellStyle name="Output 3" xfId="332"/>
    <cellStyle name="Output 4" xfId="333"/>
    <cellStyle name="Output 5" xfId="334"/>
    <cellStyle name="Output 6" xfId="335"/>
    <cellStyle name="Output Amounts" xfId="336"/>
    <cellStyle name="Output Amounts 2" xfId="337"/>
    <cellStyle name="Percent" xfId="338"/>
    <cellStyle name="Percent [2]" xfId="339"/>
    <cellStyle name="Percent 2" xfId="340"/>
    <cellStyle name="Percent 4" xfId="341"/>
    <cellStyle name="Percent 5" xfId="342"/>
    <cellStyle name="percentage difference" xfId="343"/>
    <cellStyle name="percentage difference one decimal" xfId="344"/>
    <cellStyle name="percentage difference zero decimal" xfId="345"/>
    <cellStyle name="Pevný" xfId="346"/>
    <cellStyle name="Presentation" xfId="347"/>
    <cellStyle name="Presentation 2" xfId="348"/>
    <cellStyle name="Proj" xfId="349"/>
    <cellStyle name="Publication" xfId="350"/>
    <cellStyle name="STYL1 - Style1" xfId="351"/>
    <cellStyle name="Style 1" xfId="352"/>
    <cellStyle name="Text" xfId="353"/>
    <cellStyle name="Title" xfId="354"/>
    <cellStyle name="Title 2" xfId="355"/>
    <cellStyle name="Title 3" xfId="356"/>
    <cellStyle name="Title 4" xfId="357"/>
    <cellStyle name="Title 5" xfId="358"/>
    <cellStyle name="Title 6" xfId="359"/>
    <cellStyle name="Total" xfId="360"/>
    <cellStyle name="Total 2" xfId="361"/>
    <cellStyle name="Total 3" xfId="362"/>
    <cellStyle name="Total 4" xfId="363"/>
    <cellStyle name="Total 5" xfId="364"/>
    <cellStyle name="Total 6" xfId="365"/>
    <cellStyle name="Warning Text" xfId="366"/>
    <cellStyle name="Warning Text 2" xfId="367"/>
    <cellStyle name="Warning Text 3" xfId="368"/>
    <cellStyle name="Warning Text 4" xfId="369"/>
    <cellStyle name="Warning Text 5" xfId="370"/>
    <cellStyle name="Warning Text 6" xfId="371"/>
    <cellStyle name="WebAnchor1" xfId="372"/>
    <cellStyle name="WebAnchor2" xfId="373"/>
    <cellStyle name="WebAnchor3" xfId="374"/>
    <cellStyle name="WebAnchor4" xfId="375"/>
    <cellStyle name="WebAnchor5" xfId="376"/>
    <cellStyle name="WebAnchor6" xfId="377"/>
    <cellStyle name="WebAnchor7" xfId="378"/>
    <cellStyle name="Webexclude" xfId="379"/>
    <cellStyle name="Webexclude 2" xfId="380"/>
    <cellStyle name="WebFN" xfId="381"/>
    <cellStyle name="WebFN1" xfId="382"/>
    <cellStyle name="WebFN2" xfId="383"/>
    <cellStyle name="WebFN3" xfId="384"/>
    <cellStyle name="WebFN4" xfId="385"/>
    <cellStyle name="WebHR" xfId="386"/>
    <cellStyle name="WebHR 2" xfId="387"/>
    <cellStyle name="WebIndent1" xfId="388"/>
    <cellStyle name="WebIndent1 2" xfId="389"/>
    <cellStyle name="WebIndent1wFN3" xfId="390"/>
    <cellStyle name="WebIndent2" xfId="391"/>
    <cellStyle name="WebIndent2 2" xfId="392"/>
    <cellStyle name="WebNoBR" xfId="393"/>
    <cellStyle name="WebNoBR 2" xfId="394"/>
    <cellStyle name="Záhlaví 1" xfId="395"/>
    <cellStyle name="Záhlaví 2" xfId="396"/>
    <cellStyle name="zero" xfId="397"/>
    <cellStyle name="zero 2" xfId="398"/>
    <cellStyle name="ДАТА" xfId="399"/>
    <cellStyle name="ДЕНЕЖНЫЙ_BOPENGC" xfId="400"/>
    <cellStyle name="ЗАГОЛОВОК1" xfId="401"/>
    <cellStyle name="ЗАГОЛОВОК2" xfId="402"/>
    <cellStyle name="ИТОГОВЫЙ" xfId="403"/>
    <cellStyle name="Обычный_BOPENGC" xfId="404"/>
    <cellStyle name="ПРОЦЕНТНЫЙ_BOPENGC" xfId="405"/>
    <cellStyle name="ТЕКСТ" xfId="406"/>
    <cellStyle name="ФИКСИРОВАННЫЙ" xfId="407"/>
    <cellStyle name="ФИНАНСОВЫЙ_BOPENGC" xfId="4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zoomScale="120" zoomScaleNormal="120" zoomScalePageLayoutView="0" workbookViewId="0" topLeftCell="A1">
      <selection activeCell="G30" sqref="G30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7.8515625" style="0" customWidth="1"/>
    <col min="4" max="4" width="10.28125" style="25" customWidth="1"/>
    <col min="5" max="6" width="12.28125" style="25" customWidth="1"/>
    <col min="7" max="7" width="18.140625" style="25" customWidth="1"/>
    <col min="8" max="8" width="18.28125" style="25" customWidth="1"/>
    <col min="9" max="9" width="15.00390625" style="25" customWidth="1"/>
  </cols>
  <sheetData>
    <row r="2" spans="1:9" s="24" customFormat="1" ht="15.75">
      <c r="A2" s="23" t="s">
        <v>95</v>
      </c>
      <c r="D2" s="29"/>
      <c r="E2" s="29"/>
      <c r="F2" s="29"/>
      <c r="G2" s="29"/>
      <c r="H2" s="29"/>
      <c r="I2" s="29"/>
    </row>
    <row r="3" spans="1:10" ht="16.5" thickBot="1">
      <c r="A3" s="1"/>
      <c r="B3" s="3"/>
      <c r="C3" s="3"/>
      <c r="D3" s="42"/>
      <c r="E3" s="42"/>
      <c r="F3" s="42"/>
      <c r="G3" s="42"/>
      <c r="H3" s="42"/>
      <c r="I3" s="42"/>
      <c r="J3" s="3"/>
    </row>
    <row r="4" spans="1:10" ht="13.5" thickBot="1">
      <c r="A4" s="184"/>
      <c r="B4" s="3"/>
      <c r="C4" s="3"/>
      <c r="D4" s="42"/>
      <c r="E4" s="42"/>
      <c r="F4" s="42"/>
      <c r="H4" s="42"/>
      <c r="I4" s="11" t="s">
        <v>65</v>
      </c>
      <c r="J4" s="3"/>
    </row>
    <row r="5" spans="1:10" ht="22.5" customHeight="1">
      <c r="A5" s="231" t="s">
        <v>111</v>
      </c>
      <c r="B5" s="232"/>
      <c r="C5" s="232"/>
      <c r="D5" s="232"/>
      <c r="E5" s="232"/>
      <c r="F5" s="232"/>
      <c r="G5" s="232"/>
      <c r="H5" s="232"/>
      <c r="I5" s="233"/>
      <c r="J5" s="3"/>
    </row>
    <row r="6" spans="1:10" ht="12.75">
      <c r="A6" s="5" t="s">
        <v>23</v>
      </c>
      <c r="B6" s="239" t="s">
        <v>110</v>
      </c>
      <c r="C6" s="240"/>
      <c r="D6" s="240"/>
      <c r="E6" s="240"/>
      <c r="F6" s="241"/>
      <c r="G6" s="10" t="s">
        <v>24</v>
      </c>
      <c r="H6" s="221">
        <v>14</v>
      </c>
      <c r="I6" s="222"/>
      <c r="J6" s="3"/>
    </row>
    <row r="7" spans="1:10" ht="12.75">
      <c r="A7" s="13"/>
      <c r="B7" s="14"/>
      <c r="C7" s="14"/>
      <c r="D7" s="17"/>
      <c r="E7" s="17"/>
      <c r="F7" s="17"/>
      <c r="G7" s="17"/>
      <c r="H7" s="18"/>
      <c r="I7" s="41"/>
      <c r="J7" s="3"/>
    </row>
    <row r="8" spans="1:10" ht="12.75">
      <c r="A8" s="223" t="s">
        <v>25</v>
      </c>
      <c r="B8" s="224"/>
      <c r="C8" s="234" t="s">
        <v>49</v>
      </c>
      <c r="D8" s="235"/>
      <c r="E8" s="235"/>
      <c r="F8" s="235"/>
      <c r="G8" s="235"/>
      <c r="H8" s="235"/>
      <c r="I8" s="236"/>
      <c r="J8" s="3"/>
    </row>
    <row r="9" spans="1:10" ht="12.75">
      <c r="A9" s="225"/>
      <c r="B9" s="226"/>
      <c r="C9" s="21" t="s">
        <v>3</v>
      </c>
      <c r="D9" s="21" t="s">
        <v>4</v>
      </c>
      <c r="E9" s="21" t="s">
        <v>5</v>
      </c>
      <c r="F9" s="21" t="s">
        <v>6</v>
      </c>
      <c r="G9" s="21" t="s">
        <v>46</v>
      </c>
      <c r="H9" s="21" t="s">
        <v>89</v>
      </c>
      <c r="I9" s="22" t="s">
        <v>90</v>
      </c>
      <c r="J9" s="3"/>
    </row>
    <row r="10" spans="1:10" ht="18.75" customHeight="1">
      <c r="A10" s="227"/>
      <c r="B10" s="228"/>
      <c r="C10" s="15" t="s">
        <v>7</v>
      </c>
      <c r="D10" s="15" t="s">
        <v>26</v>
      </c>
      <c r="E10" s="15" t="s">
        <v>64</v>
      </c>
      <c r="F10" s="15" t="s">
        <v>64</v>
      </c>
      <c r="G10" s="15" t="s">
        <v>64</v>
      </c>
      <c r="H10" s="15" t="s">
        <v>7</v>
      </c>
      <c r="I10" s="244" t="s">
        <v>8</v>
      </c>
      <c r="J10" s="3"/>
    </row>
    <row r="11" spans="1:10" ht="33.75">
      <c r="A11" s="19" t="s">
        <v>2</v>
      </c>
      <c r="B11" s="20" t="s">
        <v>66</v>
      </c>
      <c r="C11" s="16" t="s">
        <v>131</v>
      </c>
      <c r="D11" s="16" t="s">
        <v>132</v>
      </c>
      <c r="E11" s="16" t="s">
        <v>133</v>
      </c>
      <c r="F11" s="16" t="s">
        <v>134</v>
      </c>
      <c r="G11" s="16" t="s">
        <v>135</v>
      </c>
      <c r="H11" s="16" t="s">
        <v>136</v>
      </c>
      <c r="I11" s="245"/>
      <c r="J11" s="3"/>
    </row>
    <row r="12" spans="1:10" ht="12.75">
      <c r="A12" s="73" t="s">
        <v>27</v>
      </c>
      <c r="B12" s="74" t="s">
        <v>28</v>
      </c>
      <c r="C12" s="75">
        <v>127715</v>
      </c>
      <c r="D12" s="75">
        <v>184700</v>
      </c>
      <c r="E12" s="75">
        <v>184700</v>
      </c>
      <c r="F12" s="75">
        <v>184900</v>
      </c>
      <c r="G12" s="75">
        <v>64900</v>
      </c>
      <c r="H12" s="75">
        <v>40620</v>
      </c>
      <c r="I12" s="76">
        <f>H12-G12</f>
        <v>-24280</v>
      </c>
      <c r="J12" s="3"/>
    </row>
    <row r="13" spans="1:10" ht="12.75">
      <c r="A13" s="73" t="s">
        <v>29</v>
      </c>
      <c r="B13" s="74" t="s">
        <v>30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6">
        <f>H13-G13</f>
        <v>0</v>
      </c>
      <c r="J13" s="3"/>
    </row>
    <row r="14" spans="1:10" ht="12.75">
      <c r="A14" s="73" t="s">
        <v>31</v>
      </c>
      <c r="B14" s="74" t="s">
        <v>32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6">
        <f>H14-G14</f>
        <v>0</v>
      </c>
      <c r="J14" s="3"/>
    </row>
    <row r="15" spans="1:10" ht="12.75">
      <c r="A15" s="73" t="s">
        <v>33</v>
      </c>
      <c r="B15" s="74" t="s">
        <v>34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6">
        <f>H15-G15</f>
        <v>0</v>
      </c>
      <c r="J15" s="3"/>
    </row>
    <row r="16" spans="1:10" ht="12.75">
      <c r="A16" s="73" t="s">
        <v>35</v>
      </c>
      <c r="B16" s="74" t="s">
        <v>36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6">
        <f>H16-G16</f>
        <v>0</v>
      </c>
      <c r="J16" s="3"/>
    </row>
    <row r="17" spans="1:10" ht="13.5" thickBot="1">
      <c r="A17" s="73" t="s">
        <v>67</v>
      </c>
      <c r="B17" s="74" t="s">
        <v>68</v>
      </c>
      <c r="C17" s="75"/>
      <c r="D17" s="75"/>
      <c r="E17" s="75"/>
      <c r="F17" s="75"/>
      <c r="G17" s="75"/>
      <c r="H17" s="75"/>
      <c r="I17" s="76"/>
      <c r="J17" s="3"/>
    </row>
    <row r="18" spans="1:10" ht="14.25" customHeight="1" thickBot="1">
      <c r="A18" s="242" t="s">
        <v>37</v>
      </c>
      <c r="B18" s="243"/>
      <c r="C18" s="77">
        <f aca="true" t="shared" si="0" ref="C18:I18">SUM(C12:C17)</f>
        <v>127715</v>
      </c>
      <c r="D18" s="77">
        <f t="shared" si="0"/>
        <v>184700</v>
      </c>
      <c r="E18" s="77">
        <f t="shared" si="0"/>
        <v>184700</v>
      </c>
      <c r="F18" s="77">
        <f t="shared" si="0"/>
        <v>184900</v>
      </c>
      <c r="G18" s="77">
        <f t="shared" si="0"/>
        <v>64900</v>
      </c>
      <c r="H18" s="77">
        <f t="shared" si="0"/>
        <v>40620</v>
      </c>
      <c r="I18" s="78">
        <f t="shared" si="0"/>
        <v>-24280</v>
      </c>
      <c r="J18" s="3"/>
    </row>
    <row r="19" spans="1:10" ht="15" customHeight="1" thickBot="1">
      <c r="A19" s="229" t="s">
        <v>50</v>
      </c>
      <c r="B19" s="230"/>
      <c r="C19" s="83"/>
      <c r="D19" s="83"/>
      <c r="E19" s="83"/>
      <c r="F19" s="83"/>
      <c r="G19" s="83"/>
      <c r="H19" s="79"/>
      <c r="I19" s="80"/>
      <c r="J19" s="3"/>
    </row>
    <row r="20" spans="1:10" s="68" customFormat="1" ht="13.5" thickBot="1">
      <c r="A20" s="237" t="s">
        <v>71</v>
      </c>
      <c r="B20" s="238"/>
      <c r="C20" s="81">
        <f aca="true" t="shared" si="1" ref="C20:H20">C18+C19</f>
        <v>127715</v>
      </c>
      <c r="D20" s="81">
        <f t="shared" si="1"/>
        <v>184700</v>
      </c>
      <c r="E20" s="81">
        <f t="shared" si="1"/>
        <v>184700</v>
      </c>
      <c r="F20" s="81">
        <f t="shared" si="1"/>
        <v>184900</v>
      </c>
      <c r="G20" s="81">
        <f t="shared" si="1"/>
        <v>64900</v>
      </c>
      <c r="H20" s="81">
        <f t="shared" si="1"/>
        <v>40620</v>
      </c>
      <c r="I20" s="82"/>
      <c r="J20" s="67"/>
    </row>
    <row r="21" spans="1:10" ht="12.75">
      <c r="A21" s="3"/>
      <c r="B21" s="3"/>
      <c r="C21" s="3"/>
      <c r="D21" s="42"/>
      <c r="E21" s="42"/>
      <c r="F21" s="42"/>
      <c r="G21" s="42"/>
      <c r="H21" s="42"/>
      <c r="I21" s="42"/>
      <c r="J21" s="3"/>
    </row>
    <row r="22" spans="1:10" ht="12.75">
      <c r="A22" s="3"/>
      <c r="B22" s="3"/>
      <c r="C22" s="3"/>
      <c r="D22" s="42"/>
      <c r="E22" s="42"/>
      <c r="F22" s="42"/>
      <c r="G22" s="42"/>
      <c r="H22" s="42"/>
      <c r="I22" s="42"/>
      <c r="J22" s="3"/>
    </row>
    <row r="23" spans="1:10" ht="12.75">
      <c r="A23" s="3"/>
      <c r="B23" s="3"/>
      <c r="C23" s="3"/>
      <c r="D23" s="42"/>
      <c r="E23" s="42"/>
      <c r="F23" s="42"/>
      <c r="G23" s="42"/>
      <c r="H23" s="42"/>
      <c r="I23" s="42"/>
      <c r="J23" s="3"/>
    </row>
  </sheetData>
  <sheetProtection/>
  <mergeCells count="9">
    <mergeCell ref="B6:F6"/>
    <mergeCell ref="A18:B18"/>
    <mergeCell ref="I10:I11"/>
    <mergeCell ref="H6:I6"/>
    <mergeCell ref="A8:B10"/>
    <mergeCell ref="A19:B19"/>
    <mergeCell ref="A5:I5"/>
    <mergeCell ref="C8:I8"/>
    <mergeCell ref="A20:B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="120" zoomScaleNormal="120" zoomScalePageLayoutView="0" workbookViewId="0" topLeftCell="A10">
      <selection activeCell="C34" sqref="C34"/>
    </sheetView>
  </sheetViews>
  <sheetFormatPr defaultColWidth="9.140625" defaultRowHeight="12.75"/>
  <cols>
    <col min="1" max="1" width="11.7109375" style="25" customWidth="1"/>
    <col min="2" max="2" width="39.57421875" style="0" customWidth="1"/>
    <col min="3" max="3" width="12.140625" style="0" customWidth="1"/>
    <col min="4" max="4" width="18.00390625" style="25" customWidth="1"/>
    <col min="5" max="5" width="13.28125" style="25" customWidth="1"/>
    <col min="6" max="6" width="15.00390625" style="25" customWidth="1"/>
    <col min="7" max="7" width="18.57421875" style="25" customWidth="1"/>
    <col min="8" max="8" width="20.57421875" style="25" customWidth="1"/>
    <col min="9" max="9" width="13.140625" style="53" customWidth="1"/>
  </cols>
  <sheetData>
    <row r="2" spans="1:9" s="24" customFormat="1" ht="15.75">
      <c r="A2" s="84" t="s">
        <v>98</v>
      </c>
      <c r="D2" s="29"/>
      <c r="E2" s="29"/>
      <c r="F2" s="29"/>
      <c r="G2" s="29"/>
      <c r="H2" s="29"/>
      <c r="I2" s="46"/>
    </row>
    <row r="3" spans="1:10" ht="13.5" thickBot="1">
      <c r="A3" s="26"/>
      <c r="B3" s="2"/>
      <c r="C3" s="2"/>
      <c r="D3" s="26"/>
      <c r="E3" s="26"/>
      <c r="F3" s="33"/>
      <c r="G3" s="34"/>
      <c r="H3" s="30"/>
      <c r="I3" s="47" t="s">
        <v>65</v>
      </c>
      <c r="J3" s="3"/>
    </row>
    <row r="4" spans="1:10" s="40" customFormat="1" ht="12.75">
      <c r="A4" s="35"/>
      <c r="B4" s="12"/>
      <c r="C4" s="12"/>
      <c r="D4" s="36"/>
      <c r="E4" s="36"/>
      <c r="F4" s="37"/>
      <c r="G4" s="37"/>
      <c r="H4" s="38"/>
      <c r="I4" s="48"/>
      <c r="J4" s="39"/>
    </row>
    <row r="5" spans="1:10" ht="12.75">
      <c r="A5" s="27" t="s">
        <v>23</v>
      </c>
      <c r="B5" s="85" t="s">
        <v>111</v>
      </c>
      <c r="C5" s="174"/>
      <c r="D5" s="174"/>
      <c r="E5" s="174"/>
      <c r="F5" s="174"/>
      <c r="G5" s="175"/>
      <c r="H5" s="10" t="s">
        <v>24</v>
      </c>
      <c r="I5" s="62" t="s">
        <v>113</v>
      </c>
      <c r="J5" s="3"/>
    </row>
    <row r="6" spans="1:10" ht="12.75">
      <c r="A6" s="27" t="s">
        <v>1</v>
      </c>
      <c r="B6" s="85" t="s">
        <v>112</v>
      </c>
      <c r="C6" s="176"/>
      <c r="D6" s="176"/>
      <c r="E6" s="176"/>
      <c r="F6" s="176"/>
      <c r="G6" s="177"/>
      <c r="H6" s="10" t="s">
        <v>69</v>
      </c>
      <c r="I6" s="62" t="s">
        <v>114</v>
      </c>
      <c r="J6" s="3"/>
    </row>
    <row r="7" spans="1:10" s="56" customFormat="1" ht="12.75">
      <c r="A7" s="224" t="s">
        <v>99</v>
      </c>
      <c r="B7" s="253" t="s">
        <v>66</v>
      </c>
      <c r="C7" s="21" t="s">
        <v>3</v>
      </c>
      <c r="D7" s="21" t="s">
        <v>4</v>
      </c>
      <c r="E7" s="21" t="s">
        <v>5</v>
      </c>
      <c r="F7" s="21" t="s">
        <v>6</v>
      </c>
      <c r="G7" s="21" t="s">
        <v>46</v>
      </c>
      <c r="H7" s="21" t="s">
        <v>89</v>
      </c>
      <c r="I7" s="49" t="s">
        <v>90</v>
      </c>
      <c r="J7" s="55"/>
    </row>
    <row r="8" spans="1:10" s="58" customFormat="1" ht="12.75">
      <c r="A8" s="226"/>
      <c r="B8" s="254"/>
      <c r="C8" s="15" t="s">
        <v>7</v>
      </c>
      <c r="D8" s="15" t="s">
        <v>26</v>
      </c>
      <c r="E8" s="15" t="s">
        <v>64</v>
      </c>
      <c r="F8" s="15" t="s">
        <v>64</v>
      </c>
      <c r="G8" s="15" t="s">
        <v>64</v>
      </c>
      <c r="H8" s="15" t="s">
        <v>7</v>
      </c>
      <c r="I8" s="247" t="s">
        <v>8</v>
      </c>
      <c r="J8" s="57"/>
    </row>
    <row r="9" spans="1:10" s="58" customFormat="1" ht="33.75">
      <c r="A9" s="228"/>
      <c r="B9" s="255"/>
      <c r="C9" s="16" t="s">
        <v>137</v>
      </c>
      <c r="D9" s="16" t="s">
        <v>138</v>
      </c>
      <c r="E9" s="16" t="s">
        <v>133</v>
      </c>
      <c r="F9" s="16" t="s">
        <v>134</v>
      </c>
      <c r="G9" s="16" t="s">
        <v>139</v>
      </c>
      <c r="H9" s="16" t="s">
        <v>140</v>
      </c>
      <c r="I9" s="248"/>
      <c r="J9" s="57"/>
    </row>
    <row r="10" spans="1:10" ht="12.75">
      <c r="A10" s="28">
        <v>600</v>
      </c>
      <c r="B10" s="6" t="s">
        <v>9</v>
      </c>
      <c r="C10" s="59">
        <v>91744</v>
      </c>
      <c r="D10" s="59">
        <v>122794</v>
      </c>
      <c r="E10" s="59">
        <v>122794</v>
      </c>
      <c r="F10" s="59">
        <v>122794</v>
      </c>
      <c r="G10" s="59">
        <v>40931</v>
      </c>
      <c r="H10" s="59">
        <v>31140</v>
      </c>
      <c r="I10" s="45">
        <f>H10-G10</f>
        <v>-9791</v>
      </c>
      <c r="J10" s="3"/>
    </row>
    <row r="11" spans="1:10" ht="12.75">
      <c r="A11" s="28">
        <v>601</v>
      </c>
      <c r="B11" s="6" t="s">
        <v>10</v>
      </c>
      <c r="C11" s="59">
        <v>15240</v>
      </c>
      <c r="D11" s="59">
        <v>20406</v>
      </c>
      <c r="E11" s="59">
        <v>20406</v>
      </c>
      <c r="F11" s="59">
        <v>20406</v>
      </c>
      <c r="G11" s="59">
        <v>6802</v>
      </c>
      <c r="H11" s="59">
        <v>5204</v>
      </c>
      <c r="I11" s="45">
        <f aca="true" t="shared" si="0" ref="I11:I16">H11-G11</f>
        <v>-1598</v>
      </c>
      <c r="J11" s="3"/>
    </row>
    <row r="12" spans="1:10" ht="12.75">
      <c r="A12" s="28">
        <v>602</v>
      </c>
      <c r="B12" s="6" t="s">
        <v>11</v>
      </c>
      <c r="C12" s="59">
        <v>13745</v>
      </c>
      <c r="D12" s="59">
        <v>19700</v>
      </c>
      <c r="E12" s="59">
        <v>19700</v>
      </c>
      <c r="F12" s="59">
        <v>19700</v>
      </c>
      <c r="G12" s="59">
        <v>6567</v>
      </c>
      <c r="H12" s="59">
        <v>3912</v>
      </c>
      <c r="I12" s="45">
        <f t="shared" si="0"/>
        <v>-2655</v>
      </c>
      <c r="J12" s="3"/>
    </row>
    <row r="13" spans="1:10" ht="12.75">
      <c r="A13" s="28">
        <v>603</v>
      </c>
      <c r="B13" s="6" t="s">
        <v>12</v>
      </c>
      <c r="C13" s="59">
        <v>0</v>
      </c>
      <c r="D13" s="59"/>
      <c r="E13" s="59"/>
      <c r="F13" s="59"/>
      <c r="G13" s="59">
        <v>0</v>
      </c>
      <c r="H13" s="59">
        <v>0</v>
      </c>
      <c r="I13" s="45">
        <f t="shared" si="0"/>
        <v>0</v>
      </c>
      <c r="J13" s="3"/>
    </row>
    <row r="14" spans="1:10" ht="12.75">
      <c r="A14" s="28">
        <v>604</v>
      </c>
      <c r="B14" s="6" t="s">
        <v>13</v>
      </c>
      <c r="C14" s="59">
        <v>0</v>
      </c>
      <c r="D14" s="59"/>
      <c r="E14" s="59"/>
      <c r="F14" s="59"/>
      <c r="G14" s="59">
        <v>0</v>
      </c>
      <c r="H14" s="59">
        <v>0</v>
      </c>
      <c r="I14" s="45">
        <f t="shared" si="0"/>
        <v>0</v>
      </c>
      <c r="J14" s="3"/>
    </row>
    <row r="15" spans="1:10" ht="12.75">
      <c r="A15" s="28">
        <v>605</v>
      </c>
      <c r="B15" s="6" t="s">
        <v>14</v>
      </c>
      <c r="C15" s="59">
        <v>385</v>
      </c>
      <c r="D15" s="59">
        <v>400</v>
      </c>
      <c r="E15" s="59">
        <v>400</v>
      </c>
      <c r="F15" s="59">
        <v>400</v>
      </c>
      <c r="G15" s="59">
        <v>400</v>
      </c>
      <c r="H15" s="59">
        <v>364</v>
      </c>
      <c r="I15" s="45">
        <f t="shared" si="0"/>
        <v>-36</v>
      </c>
      <c r="J15" s="3"/>
    </row>
    <row r="16" spans="1:10" ht="12.75">
      <c r="A16" s="28">
        <v>606</v>
      </c>
      <c r="B16" s="6" t="s">
        <v>15</v>
      </c>
      <c r="C16" s="59">
        <v>650</v>
      </c>
      <c r="D16" s="59"/>
      <c r="E16" s="59"/>
      <c r="F16" s="59">
        <v>200</v>
      </c>
      <c r="G16" s="59">
        <v>200</v>
      </c>
      <c r="H16" s="59">
        <v>0</v>
      </c>
      <c r="I16" s="45">
        <f t="shared" si="0"/>
        <v>-200</v>
      </c>
      <c r="J16" s="3"/>
    </row>
    <row r="17" spans="1:10" s="68" customFormat="1" ht="12.75">
      <c r="A17" s="63" t="s">
        <v>16</v>
      </c>
      <c r="B17" s="70" t="s">
        <v>17</v>
      </c>
      <c r="C17" s="71">
        <f>SUM(C10:C16)</f>
        <v>121764</v>
      </c>
      <c r="D17" s="71">
        <f aca="true" t="shared" si="1" ref="D17:I17">SUM(D10:D16)</f>
        <v>163300</v>
      </c>
      <c r="E17" s="71">
        <f t="shared" si="1"/>
        <v>163300</v>
      </c>
      <c r="F17" s="71">
        <f t="shared" si="1"/>
        <v>163500</v>
      </c>
      <c r="G17" s="71">
        <f t="shared" si="1"/>
        <v>54900</v>
      </c>
      <c r="H17" s="71">
        <f t="shared" si="1"/>
        <v>40620</v>
      </c>
      <c r="I17" s="72">
        <f t="shared" si="1"/>
        <v>-14280</v>
      </c>
      <c r="J17" s="67"/>
    </row>
    <row r="18" spans="1:10" ht="12.75">
      <c r="A18" s="28">
        <v>230</v>
      </c>
      <c r="B18" s="6" t="s">
        <v>18</v>
      </c>
      <c r="C18" s="59">
        <v>0</v>
      </c>
      <c r="D18" s="59"/>
      <c r="E18" s="59"/>
      <c r="F18" s="59"/>
      <c r="G18" s="59"/>
      <c r="H18" s="59"/>
      <c r="I18" s="45">
        <f>H18-G18</f>
        <v>0</v>
      </c>
      <c r="J18" s="3"/>
    </row>
    <row r="19" spans="1:10" ht="12.75">
      <c r="A19" s="28">
        <v>231</v>
      </c>
      <c r="B19" s="6" t="s">
        <v>19</v>
      </c>
      <c r="C19" s="59">
        <v>5951</v>
      </c>
      <c r="D19" s="59">
        <v>21400</v>
      </c>
      <c r="E19" s="59">
        <v>21400</v>
      </c>
      <c r="F19" s="59">
        <v>21400</v>
      </c>
      <c r="G19" s="59">
        <v>10000</v>
      </c>
      <c r="H19" s="59"/>
      <c r="I19" s="45">
        <f>H19-G19</f>
        <v>-10000</v>
      </c>
      <c r="J19" s="3"/>
    </row>
    <row r="20" spans="1:10" ht="12.75">
      <c r="A20" s="28">
        <v>232</v>
      </c>
      <c r="B20" s="6" t="s">
        <v>20</v>
      </c>
      <c r="C20" s="59"/>
      <c r="D20" s="59"/>
      <c r="E20" s="59"/>
      <c r="F20" s="59"/>
      <c r="G20" s="59"/>
      <c r="H20" s="59"/>
      <c r="I20" s="45">
        <f>H20-G20</f>
        <v>0</v>
      </c>
      <c r="J20" s="3"/>
    </row>
    <row r="21" spans="1:10" ht="12.75">
      <c r="A21" s="43" t="s">
        <v>21</v>
      </c>
      <c r="B21" s="54" t="s">
        <v>47</v>
      </c>
      <c r="C21" s="44">
        <f>SUM(C18:C20)</f>
        <v>5951</v>
      </c>
      <c r="D21" s="44">
        <f aca="true" t="shared" si="2" ref="D21:I21">SUM(D18:D20)</f>
        <v>21400</v>
      </c>
      <c r="E21" s="44">
        <f t="shared" si="2"/>
        <v>21400</v>
      </c>
      <c r="F21" s="44">
        <f t="shared" si="2"/>
        <v>21400</v>
      </c>
      <c r="G21" s="44">
        <f t="shared" si="2"/>
        <v>10000</v>
      </c>
      <c r="H21" s="44">
        <f t="shared" si="2"/>
        <v>0</v>
      </c>
      <c r="I21" s="50">
        <f t="shared" si="2"/>
        <v>-10000</v>
      </c>
      <c r="J21" s="3"/>
    </row>
    <row r="22" spans="1:10" ht="12.75">
      <c r="A22" s="28">
        <v>230</v>
      </c>
      <c r="B22" s="6" t="s">
        <v>18</v>
      </c>
      <c r="C22" s="60"/>
      <c r="D22" s="60"/>
      <c r="E22" s="60"/>
      <c r="F22" s="60"/>
      <c r="G22" s="60"/>
      <c r="H22" s="60"/>
      <c r="I22" s="45">
        <f>H22-G22</f>
        <v>0</v>
      </c>
      <c r="J22" s="3"/>
    </row>
    <row r="23" spans="1:10" ht="12.75">
      <c r="A23" s="28">
        <v>231</v>
      </c>
      <c r="B23" s="6" t="s">
        <v>19</v>
      </c>
      <c r="C23" s="60"/>
      <c r="D23" s="60"/>
      <c r="E23" s="60"/>
      <c r="F23" s="60"/>
      <c r="G23" s="60"/>
      <c r="H23" s="60">
        <v>0</v>
      </c>
      <c r="I23" s="45">
        <f>H23-G23</f>
        <v>0</v>
      </c>
      <c r="J23" s="3"/>
    </row>
    <row r="24" spans="1:10" ht="12.75">
      <c r="A24" s="28">
        <v>232</v>
      </c>
      <c r="B24" s="6" t="s">
        <v>20</v>
      </c>
      <c r="C24" s="60"/>
      <c r="D24" s="60"/>
      <c r="E24" s="60"/>
      <c r="F24" s="60"/>
      <c r="G24" s="60"/>
      <c r="H24" s="60"/>
      <c r="I24" s="45">
        <f>H24-G24</f>
        <v>0</v>
      </c>
      <c r="J24" s="3"/>
    </row>
    <row r="25" spans="1:10" ht="12.75">
      <c r="A25" s="43" t="s">
        <v>21</v>
      </c>
      <c r="B25" s="54" t="s">
        <v>48</v>
      </c>
      <c r="C25" s="44"/>
      <c r="D25" s="44">
        <f aca="true" t="shared" si="3" ref="D25:I25">SUM(D22:D24)</f>
        <v>0</v>
      </c>
      <c r="E25" s="44">
        <f t="shared" si="3"/>
        <v>0</v>
      </c>
      <c r="F25" s="44">
        <f t="shared" si="3"/>
        <v>0</v>
      </c>
      <c r="G25" s="44">
        <f t="shared" si="3"/>
        <v>0</v>
      </c>
      <c r="H25" s="44">
        <f t="shared" si="3"/>
        <v>0</v>
      </c>
      <c r="I25" s="50">
        <f t="shared" si="3"/>
        <v>0</v>
      </c>
      <c r="J25" s="3"/>
    </row>
    <row r="26" spans="1:10" s="68" customFormat="1" ht="12.75">
      <c r="A26" s="63" t="s">
        <v>22</v>
      </c>
      <c r="B26" s="64" t="s">
        <v>70</v>
      </c>
      <c r="C26" s="65">
        <f aca="true" t="shared" si="4" ref="C26:I26">C21+C25</f>
        <v>5951</v>
      </c>
      <c r="D26" s="65">
        <f t="shared" si="4"/>
        <v>21400</v>
      </c>
      <c r="E26" s="65">
        <f t="shared" si="4"/>
        <v>21400</v>
      </c>
      <c r="F26" s="65">
        <f t="shared" si="4"/>
        <v>21400</v>
      </c>
      <c r="G26" s="65">
        <f t="shared" si="4"/>
        <v>10000</v>
      </c>
      <c r="H26" s="65">
        <f t="shared" si="4"/>
        <v>0</v>
      </c>
      <c r="I26" s="66">
        <f t="shared" si="4"/>
        <v>-10000</v>
      </c>
      <c r="J26" s="67"/>
    </row>
    <row r="27" spans="1:9" ht="12.75">
      <c r="A27" s="249" t="s">
        <v>51</v>
      </c>
      <c r="B27" s="250"/>
      <c r="C27" s="31"/>
      <c r="D27" s="31"/>
      <c r="E27" s="31"/>
      <c r="F27" s="31"/>
      <c r="G27" s="31"/>
      <c r="H27" s="61">
        <v>0</v>
      </c>
      <c r="I27" s="51"/>
    </row>
    <row r="28" spans="1:9" s="68" customFormat="1" ht="18.75" customHeight="1" thickBot="1">
      <c r="A28" s="251" t="s">
        <v>52</v>
      </c>
      <c r="B28" s="252"/>
      <c r="C28" s="69">
        <f aca="true" t="shared" si="5" ref="C28:I28">C17+C26+C27</f>
        <v>127715</v>
      </c>
      <c r="D28" s="69">
        <f t="shared" si="5"/>
        <v>184700</v>
      </c>
      <c r="E28" s="69">
        <f t="shared" si="5"/>
        <v>184700</v>
      </c>
      <c r="F28" s="69">
        <f t="shared" si="5"/>
        <v>184900</v>
      </c>
      <c r="G28" s="69">
        <f t="shared" si="5"/>
        <v>64900</v>
      </c>
      <c r="H28" s="69">
        <f t="shared" si="5"/>
        <v>40620</v>
      </c>
      <c r="I28" s="164">
        <f t="shared" si="5"/>
        <v>-24280</v>
      </c>
    </row>
    <row r="29" spans="1:9" ht="23.25" customHeight="1">
      <c r="A29" s="8"/>
      <c r="B29" s="4"/>
      <c r="C29" s="4"/>
      <c r="D29" s="32"/>
      <c r="E29" s="32"/>
      <c r="F29" s="32"/>
      <c r="G29" s="32"/>
      <c r="H29" s="32"/>
      <c r="I29" s="52"/>
    </row>
    <row r="30" spans="1:9" ht="11.25" customHeight="1">
      <c r="A30" s="8"/>
      <c r="B30" s="4"/>
      <c r="C30" s="4"/>
      <c r="D30" s="32"/>
      <c r="E30" s="32"/>
      <c r="F30" s="32"/>
      <c r="G30" s="32"/>
      <c r="H30" s="32"/>
      <c r="I30" s="52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"/>
  <sheetViews>
    <sheetView tabSelected="1" zoomScalePageLayoutView="0" workbookViewId="0" topLeftCell="A10">
      <selection activeCell="B34" sqref="B34"/>
    </sheetView>
  </sheetViews>
  <sheetFormatPr defaultColWidth="9.140625" defaultRowHeight="12.75"/>
  <cols>
    <col min="1" max="1" width="14.00390625" style="0" customWidth="1"/>
    <col min="2" max="2" width="45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8.42187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91" customFormat="1" ht="15.75">
      <c r="A2" s="95" t="s">
        <v>94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91" customFormat="1" ht="15.7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">
      <c r="A4" s="100" t="s">
        <v>23</v>
      </c>
      <c r="B4" s="207" t="s">
        <v>115</v>
      </c>
      <c r="C4" s="99" t="s">
        <v>24</v>
      </c>
      <c r="D4" s="86">
        <v>14</v>
      </c>
      <c r="E4" s="7"/>
      <c r="F4" s="7"/>
      <c r="G4" s="7"/>
      <c r="H4" s="7"/>
      <c r="I4" s="7"/>
      <c r="J4" s="7"/>
      <c r="K4" s="9"/>
      <c r="L4" s="9"/>
      <c r="M4" s="9"/>
      <c r="N4" s="9"/>
    </row>
    <row r="5" spans="1:14" ht="15">
      <c r="A5" s="87"/>
      <c r="B5" s="88"/>
      <c r="C5" s="88"/>
      <c r="D5" s="88"/>
      <c r="E5" s="7"/>
      <c r="F5" s="7"/>
      <c r="G5" s="7"/>
      <c r="H5" s="7"/>
      <c r="I5" s="7"/>
      <c r="J5" s="7"/>
      <c r="K5" s="9"/>
      <c r="L5" s="9"/>
      <c r="M5" s="9"/>
      <c r="N5" s="9"/>
    </row>
    <row r="6" spans="1:14" ht="15">
      <c r="A6" s="100" t="s">
        <v>1</v>
      </c>
      <c r="B6" s="207" t="s">
        <v>110</v>
      </c>
      <c r="C6" s="99" t="s">
        <v>69</v>
      </c>
      <c r="D6" s="86">
        <v>3490</v>
      </c>
      <c r="E6" s="93"/>
      <c r="F6" s="92"/>
      <c r="G6" s="92"/>
      <c r="H6" s="92"/>
      <c r="I6" s="92"/>
      <c r="J6" s="92"/>
      <c r="K6" s="9"/>
      <c r="L6" s="9"/>
      <c r="M6" s="9"/>
      <c r="N6" s="9"/>
    </row>
    <row r="7" spans="1:2" ht="15.75" thickBot="1">
      <c r="A7" s="262"/>
      <c r="B7" s="263"/>
    </row>
    <row r="8" spans="1:19" s="182" customFormat="1" ht="16.5" thickBot="1">
      <c r="A8" s="180"/>
      <c r="B8" s="181" t="s">
        <v>65</v>
      </c>
      <c r="C8" s="214"/>
      <c r="D8" s="180"/>
      <c r="E8" s="181"/>
      <c r="F8" s="219" t="s">
        <v>101</v>
      </c>
      <c r="G8" s="180"/>
      <c r="H8" s="181"/>
      <c r="I8" s="219" t="s">
        <v>102</v>
      </c>
      <c r="J8" s="180"/>
      <c r="K8" s="181"/>
      <c r="L8" s="219" t="s">
        <v>103</v>
      </c>
      <c r="M8" s="180"/>
      <c r="N8" s="181"/>
      <c r="O8" s="219" t="s">
        <v>104</v>
      </c>
      <c r="P8" s="257" t="s">
        <v>108</v>
      </c>
      <c r="Q8" s="258"/>
      <c r="R8" s="259"/>
      <c r="S8" s="272" t="s">
        <v>38</v>
      </c>
    </row>
    <row r="9" spans="1:19" s="101" customFormat="1" ht="33" customHeight="1">
      <c r="A9" s="270" t="s">
        <v>0</v>
      </c>
      <c r="B9" s="261" t="s">
        <v>84</v>
      </c>
      <c r="C9" s="271" t="s">
        <v>85</v>
      </c>
      <c r="D9" s="265" t="s">
        <v>141</v>
      </c>
      <c r="E9" s="266" t="s">
        <v>142</v>
      </c>
      <c r="F9" s="267" t="s">
        <v>143</v>
      </c>
      <c r="G9" s="265" t="s">
        <v>144</v>
      </c>
      <c r="H9" s="266" t="s">
        <v>145</v>
      </c>
      <c r="I9" s="267" t="s">
        <v>146</v>
      </c>
      <c r="J9" s="265" t="s">
        <v>147</v>
      </c>
      <c r="K9" s="266" t="s">
        <v>148</v>
      </c>
      <c r="L9" s="267" t="s">
        <v>109</v>
      </c>
      <c r="M9" s="265" t="s">
        <v>158</v>
      </c>
      <c r="N9" s="266" t="s">
        <v>159</v>
      </c>
      <c r="O9" s="267" t="s">
        <v>160</v>
      </c>
      <c r="P9" s="264" t="s">
        <v>105</v>
      </c>
      <c r="Q9" s="260" t="s">
        <v>106</v>
      </c>
      <c r="R9" s="256" t="s">
        <v>107</v>
      </c>
      <c r="S9" s="273"/>
    </row>
    <row r="10" spans="1:19" s="101" customFormat="1" ht="27" customHeight="1">
      <c r="A10" s="292"/>
      <c r="B10" s="293"/>
      <c r="C10" s="294"/>
      <c r="D10" s="295"/>
      <c r="E10" s="246"/>
      <c r="F10" s="296"/>
      <c r="G10" s="295"/>
      <c r="H10" s="246"/>
      <c r="I10" s="296"/>
      <c r="J10" s="295"/>
      <c r="K10" s="246"/>
      <c r="L10" s="296"/>
      <c r="M10" s="295"/>
      <c r="N10" s="246"/>
      <c r="O10" s="296"/>
      <c r="P10" s="297"/>
      <c r="Q10" s="298"/>
      <c r="R10" s="299"/>
      <c r="S10" s="273"/>
    </row>
    <row r="11" spans="1:19" s="56" customFormat="1" ht="33.75">
      <c r="A11" s="94" t="s">
        <v>86</v>
      </c>
      <c r="B11" s="215" t="s">
        <v>126</v>
      </c>
      <c r="C11" s="300" t="s">
        <v>119</v>
      </c>
      <c r="D11" s="98">
        <v>6672</v>
      </c>
      <c r="E11" s="98">
        <v>111760</v>
      </c>
      <c r="F11" s="216">
        <f>E11/D11</f>
        <v>16.750599520383695</v>
      </c>
      <c r="G11" s="192">
        <v>6680</v>
      </c>
      <c r="H11" s="98">
        <v>151912</v>
      </c>
      <c r="I11" s="216">
        <f>H11/G11</f>
        <v>22.74131736526946</v>
      </c>
      <c r="J11" s="192">
        <v>6680</v>
      </c>
      <c r="K11" s="98">
        <v>151982</v>
      </c>
      <c r="L11" s="216">
        <f>K11/J11</f>
        <v>22.75179640718563</v>
      </c>
      <c r="M11" s="98">
        <v>6944</v>
      </c>
      <c r="N11" s="98">
        <v>20089</v>
      </c>
      <c r="O11" s="216">
        <f>N11/M11</f>
        <v>2.8930011520737327</v>
      </c>
      <c r="P11" s="216">
        <f>O11-F11</f>
        <v>-13.857598368309962</v>
      </c>
      <c r="Q11" s="216">
        <f>O11-I11</f>
        <v>-19.848316213195726</v>
      </c>
      <c r="R11" s="216">
        <f>O11-L11</f>
        <v>-19.858795255111897</v>
      </c>
      <c r="S11" s="302" t="s">
        <v>161</v>
      </c>
    </row>
    <row r="12" spans="1:19" s="56" customFormat="1" ht="33.75">
      <c r="A12" s="94" t="s">
        <v>87</v>
      </c>
      <c r="B12" s="215" t="s">
        <v>117</v>
      </c>
      <c r="C12" s="300" t="s">
        <v>119</v>
      </c>
      <c r="D12" s="98">
        <v>7</v>
      </c>
      <c r="E12" s="98">
        <v>117</v>
      </c>
      <c r="F12" s="216">
        <f>E12/D12</f>
        <v>16.714285714285715</v>
      </c>
      <c r="G12" s="192">
        <v>7</v>
      </c>
      <c r="H12" s="98">
        <v>988</v>
      </c>
      <c r="I12" s="216">
        <f>H12/G12</f>
        <v>141.14285714285714</v>
      </c>
      <c r="J12" s="192">
        <v>7</v>
      </c>
      <c r="K12" s="98">
        <v>1000</v>
      </c>
      <c r="L12" s="216">
        <f>K12/J12</f>
        <v>142.85714285714286</v>
      </c>
      <c r="M12" s="98">
        <v>5</v>
      </c>
      <c r="N12" s="98">
        <v>705</v>
      </c>
      <c r="O12" s="216">
        <f>N12/M12</f>
        <v>141</v>
      </c>
      <c r="P12" s="216">
        <f>O12-F12</f>
        <v>124.28571428571428</v>
      </c>
      <c r="Q12" s="216">
        <f>O12-I12</f>
        <v>-0.1428571428571388</v>
      </c>
      <c r="R12" s="216">
        <f>O12-L12</f>
        <v>-1.8571428571428612</v>
      </c>
      <c r="S12" s="303" t="s">
        <v>149</v>
      </c>
    </row>
    <row r="13" spans="1:19" s="56" customFormat="1" ht="33.75">
      <c r="A13" s="94" t="s">
        <v>53</v>
      </c>
      <c r="B13" s="301" t="s">
        <v>116</v>
      </c>
      <c r="C13" s="300" t="s">
        <v>120</v>
      </c>
      <c r="D13" s="98">
        <v>729</v>
      </c>
      <c r="E13" s="98">
        <v>12218</v>
      </c>
      <c r="F13" s="216">
        <f>E13/D13</f>
        <v>16.7599451303155</v>
      </c>
      <c r="G13" s="192">
        <v>730</v>
      </c>
      <c r="H13" s="98">
        <v>7500</v>
      </c>
      <c r="I13" s="216">
        <f>H13/G13</f>
        <v>10.273972602739725</v>
      </c>
      <c r="J13" s="192">
        <v>730</v>
      </c>
      <c r="K13" s="98">
        <v>7550</v>
      </c>
      <c r="L13" s="216">
        <f>K13/J13</f>
        <v>10.342465753424657</v>
      </c>
      <c r="M13" s="98">
        <v>668</v>
      </c>
      <c r="N13" s="98">
        <v>6680</v>
      </c>
      <c r="O13" s="216">
        <f>N13/M13</f>
        <v>10</v>
      </c>
      <c r="P13" s="216">
        <f>O13-F13</f>
        <v>-6.759945130315501</v>
      </c>
      <c r="Q13" s="216">
        <f>O13-I13</f>
        <v>-0.27397260273972535</v>
      </c>
      <c r="R13" s="216">
        <f>O13-L13</f>
        <v>-0.3424657534246567</v>
      </c>
      <c r="S13" s="304" t="s">
        <v>149</v>
      </c>
    </row>
    <row r="14" spans="1:19" s="56" customFormat="1" ht="33.75">
      <c r="A14" s="94" t="s">
        <v>54</v>
      </c>
      <c r="B14" s="215" t="s">
        <v>118</v>
      </c>
      <c r="C14" s="300" t="s">
        <v>119</v>
      </c>
      <c r="D14" s="98">
        <v>216</v>
      </c>
      <c r="E14" s="98">
        <v>3620</v>
      </c>
      <c r="F14" s="216">
        <f>E14/D14</f>
        <v>16.75925925925926</v>
      </c>
      <c r="G14" s="192">
        <v>216</v>
      </c>
      <c r="H14" s="98">
        <v>2900</v>
      </c>
      <c r="I14" s="216">
        <f>H14/G14</f>
        <v>13.425925925925926</v>
      </c>
      <c r="J14" s="192">
        <v>216</v>
      </c>
      <c r="K14" s="98">
        <v>2968</v>
      </c>
      <c r="L14" s="216">
        <f>K14/J14</f>
        <v>13.74074074074074</v>
      </c>
      <c r="M14" s="98">
        <v>242</v>
      </c>
      <c r="N14" s="98">
        <v>3146</v>
      </c>
      <c r="O14" s="216">
        <f>N14/M14</f>
        <v>13</v>
      </c>
      <c r="P14" s="216">
        <f>O14-F14</f>
        <v>-3.7592592592592595</v>
      </c>
      <c r="Q14" s="216">
        <f>O14-I14</f>
        <v>-0.4259259259259256</v>
      </c>
      <c r="R14" s="216">
        <f>O14-L14</f>
        <v>-0.7407407407407405</v>
      </c>
      <c r="S14" s="304" t="s">
        <v>162</v>
      </c>
    </row>
    <row r="15" spans="1:19" s="56" customFormat="1" ht="27.75" customHeight="1">
      <c r="A15" s="94" t="s">
        <v>172</v>
      </c>
      <c r="B15" s="201" t="s">
        <v>128</v>
      </c>
      <c r="C15" s="300" t="s">
        <v>175</v>
      </c>
      <c r="D15" s="98"/>
      <c r="E15" s="98"/>
      <c r="F15" s="216"/>
      <c r="G15" s="201">
        <v>12</v>
      </c>
      <c r="H15" s="201">
        <v>2000</v>
      </c>
      <c r="I15" s="216">
        <f>H15/G15</f>
        <v>166.66666666666666</v>
      </c>
      <c r="J15" s="192">
        <v>12</v>
      </c>
      <c r="K15" s="201">
        <v>2000</v>
      </c>
      <c r="L15" s="216">
        <f>K15/J15</f>
        <v>166.66666666666666</v>
      </c>
      <c r="M15" s="98">
        <v>12</v>
      </c>
      <c r="N15" s="98">
        <v>2000</v>
      </c>
      <c r="O15" s="216">
        <f>N15/M15</f>
        <v>166.66666666666666</v>
      </c>
      <c r="P15" s="216"/>
      <c r="Q15" s="216">
        <f>O15-I15</f>
        <v>0</v>
      </c>
      <c r="R15" s="216">
        <f>O15-L15</f>
        <v>0</v>
      </c>
      <c r="S15" s="132" t="s">
        <v>156</v>
      </c>
    </row>
    <row r="16" spans="1:19" s="56" customFormat="1" ht="48" thickBot="1">
      <c r="A16" s="289" t="s">
        <v>173</v>
      </c>
      <c r="B16" s="290" t="s">
        <v>153</v>
      </c>
      <c r="C16" s="305" t="s">
        <v>174</v>
      </c>
      <c r="D16" s="217"/>
      <c r="E16" s="217"/>
      <c r="F16" s="218"/>
      <c r="G16" s="291">
        <v>360</v>
      </c>
      <c r="H16" s="291">
        <v>19400</v>
      </c>
      <c r="I16" s="218">
        <f>H16/G16</f>
        <v>53.888888888888886</v>
      </c>
      <c r="J16" s="306">
        <v>360</v>
      </c>
      <c r="K16" s="291">
        <v>19400</v>
      </c>
      <c r="L16" s="218">
        <f>K16/J16</f>
        <v>53.888888888888886</v>
      </c>
      <c r="M16" s="217">
        <v>120</v>
      </c>
      <c r="N16" s="217">
        <v>8000</v>
      </c>
      <c r="O16" s="218">
        <f>N16/M16</f>
        <v>66.66666666666667</v>
      </c>
      <c r="P16" s="218"/>
      <c r="Q16" s="218">
        <f>O16-I16</f>
        <v>12.777777777777786</v>
      </c>
      <c r="R16" s="218">
        <f>O16-L16</f>
        <v>12.777777777777786</v>
      </c>
      <c r="S16" s="307" t="s">
        <v>157</v>
      </c>
    </row>
    <row r="17" spans="2:14" s="40" customFormat="1" ht="12.75">
      <c r="B17" s="97"/>
      <c r="H17" s="220"/>
      <c r="K17" s="220"/>
      <c r="N17" s="220"/>
    </row>
    <row r="18" spans="1:6" ht="13.5" thickBot="1">
      <c r="A18" s="268" t="s">
        <v>93</v>
      </c>
      <c r="B18" s="269"/>
      <c r="C18" s="269"/>
      <c r="D18" s="269"/>
      <c r="E18" s="269"/>
      <c r="F18" s="269"/>
    </row>
    <row r="19" spans="1:6" ht="34.5" thickTop="1">
      <c r="A19" s="171" t="s">
        <v>0</v>
      </c>
      <c r="B19" s="165" t="s">
        <v>84</v>
      </c>
      <c r="C19" s="166" t="s">
        <v>91</v>
      </c>
      <c r="D19" s="166" t="s">
        <v>72</v>
      </c>
      <c r="E19" s="166" t="s">
        <v>92</v>
      </c>
      <c r="F19" s="167" t="s">
        <v>38</v>
      </c>
    </row>
    <row r="20" spans="1:6" ht="12.75">
      <c r="A20" s="172" t="s">
        <v>86</v>
      </c>
      <c r="B20" s="85" t="s">
        <v>100</v>
      </c>
      <c r="C20" s="85"/>
      <c r="D20" s="85"/>
      <c r="E20" s="208">
        <v>0</v>
      </c>
      <c r="F20" s="209"/>
    </row>
    <row r="21" spans="1:6" ht="13.5" thickBot="1">
      <c r="A21" s="173" t="s">
        <v>54</v>
      </c>
      <c r="B21" s="168" t="s">
        <v>88</v>
      </c>
      <c r="C21" s="210"/>
      <c r="D21" s="210"/>
      <c r="E21" s="211">
        <v>0</v>
      </c>
      <c r="F21" s="212"/>
    </row>
    <row r="22" spans="1:13" s="40" customFormat="1" ht="13.5" thickTop="1">
      <c r="A22" s="17"/>
      <c r="B22" s="17"/>
      <c r="C22" s="17"/>
      <c r="D22" s="17"/>
      <c r="E22" s="213"/>
      <c r="F22" s="17"/>
      <c r="M22" s="183"/>
    </row>
    <row r="23" spans="1:6" s="40" customFormat="1" ht="12.75">
      <c r="A23" s="17"/>
      <c r="B23" s="17"/>
      <c r="C23" s="17"/>
      <c r="D23" s="17"/>
      <c r="E23" s="213"/>
      <c r="F23" s="17"/>
    </row>
    <row r="24" spans="1:6" s="40" customFormat="1" ht="12.75">
      <c r="A24" s="17"/>
      <c r="B24" s="17"/>
      <c r="C24" s="17"/>
      <c r="D24" s="17"/>
      <c r="E24" s="213"/>
      <c r="F24" s="17"/>
    </row>
  </sheetData>
  <sheetProtection/>
  <mergeCells count="22">
    <mergeCell ref="C9:C10"/>
    <mergeCell ref="D9:D10"/>
    <mergeCell ref="E9:E10"/>
    <mergeCell ref="S8:S10"/>
    <mergeCell ref="G9:G10"/>
    <mergeCell ref="M9:M10"/>
    <mergeCell ref="N9:N10"/>
    <mergeCell ref="O9:O10"/>
    <mergeCell ref="A7:B7"/>
    <mergeCell ref="P9:P10"/>
    <mergeCell ref="J9:J10"/>
    <mergeCell ref="K9:K10"/>
    <mergeCell ref="L9:L10"/>
    <mergeCell ref="A18:F18"/>
    <mergeCell ref="F9:F10"/>
    <mergeCell ref="H9:H10"/>
    <mergeCell ref="I9:I10"/>
    <mergeCell ref="A9:A10"/>
    <mergeCell ref="R9:R10"/>
    <mergeCell ref="P8:R8"/>
    <mergeCell ref="Q9:Q10"/>
    <mergeCell ref="B9:B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"/>
  <sheetViews>
    <sheetView zoomScalePageLayoutView="0" workbookViewId="0" topLeftCell="B7">
      <selection activeCell="D25" sqref="D25"/>
    </sheetView>
  </sheetViews>
  <sheetFormatPr defaultColWidth="9.140625" defaultRowHeight="12.75"/>
  <cols>
    <col min="1" max="1" width="12.7109375" style="25" customWidth="1"/>
    <col min="2" max="2" width="69.8515625" style="25" customWidth="1"/>
    <col min="3" max="3" width="16.8515625" style="0" customWidth="1"/>
    <col min="4" max="4" width="39.140625" style="0" customWidth="1"/>
    <col min="5" max="5" width="12.7109375" style="25" customWidth="1"/>
    <col min="6" max="7" width="12.28125" style="25" customWidth="1"/>
    <col min="8" max="8" width="12.00390625" style="25" customWidth="1"/>
    <col min="9" max="9" width="12.8515625" style="25" customWidth="1"/>
    <col min="10" max="10" width="55.8515625" style="112" customWidth="1"/>
  </cols>
  <sheetData>
    <row r="2" spans="1:10" s="91" customFormat="1" ht="15.75">
      <c r="A2" s="106" t="s">
        <v>96</v>
      </c>
      <c r="B2" s="46"/>
      <c r="C2" s="107"/>
      <c r="E2" s="46"/>
      <c r="F2" s="46"/>
      <c r="G2" s="46"/>
      <c r="H2" s="46"/>
      <c r="I2" s="46"/>
      <c r="J2" s="145"/>
    </row>
    <row r="3" spans="1:9" s="112" customFormat="1" ht="18.75" customHeight="1">
      <c r="A3" s="169" t="s">
        <v>121</v>
      </c>
      <c r="B3" s="47"/>
      <c r="C3" s="170"/>
      <c r="E3" s="47"/>
      <c r="F3" s="47"/>
      <c r="G3" s="47"/>
      <c r="H3" s="47"/>
      <c r="I3" s="47"/>
    </row>
    <row r="4" ht="13.5" thickBot="1"/>
    <row r="5" spans="1:10" s="103" customFormat="1" ht="33.75" customHeight="1">
      <c r="A5" s="108" t="s">
        <v>69</v>
      </c>
      <c r="B5" s="141">
        <v>3490</v>
      </c>
      <c r="C5" s="148" t="s">
        <v>55</v>
      </c>
      <c r="D5" s="277" t="s">
        <v>110</v>
      </c>
      <c r="E5" s="278"/>
      <c r="F5" s="278"/>
      <c r="G5" s="278"/>
      <c r="H5" s="278"/>
      <c r="I5" s="279"/>
      <c r="J5" s="160" t="s">
        <v>38</v>
      </c>
    </row>
    <row r="6" spans="1:10" s="103" customFormat="1" ht="62.25" customHeight="1">
      <c r="A6" s="111" t="s">
        <v>73</v>
      </c>
      <c r="B6" s="186" t="s">
        <v>122</v>
      </c>
      <c r="C6" s="146" t="s">
        <v>123</v>
      </c>
      <c r="D6" s="149"/>
      <c r="E6" s="150"/>
      <c r="F6" s="150"/>
      <c r="G6" s="150"/>
      <c r="H6" s="150"/>
      <c r="I6" s="151"/>
      <c r="J6" s="199" t="s">
        <v>164</v>
      </c>
    </row>
    <row r="7" spans="1:10" s="103" customFormat="1" ht="69.75" customHeight="1">
      <c r="A7" s="147"/>
      <c r="B7" s="143"/>
      <c r="C7" s="102"/>
      <c r="D7" s="276" t="s">
        <v>83</v>
      </c>
      <c r="E7" s="276"/>
      <c r="F7" s="276"/>
      <c r="G7" s="276"/>
      <c r="H7" s="276"/>
      <c r="I7" s="276"/>
      <c r="J7" s="161" t="s">
        <v>169</v>
      </c>
    </row>
    <row r="8" spans="1:10" s="105" customFormat="1" ht="51">
      <c r="A8" s="274" t="s">
        <v>81</v>
      </c>
      <c r="B8" s="275"/>
      <c r="C8" s="104" t="s">
        <v>79</v>
      </c>
      <c r="D8" s="152" t="s">
        <v>82</v>
      </c>
      <c r="E8" s="156" t="s">
        <v>150</v>
      </c>
      <c r="F8" s="104" t="s">
        <v>151</v>
      </c>
      <c r="G8" s="104" t="s">
        <v>152</v>
      </c>
      <c r="H8" s="157" t="s">
        <v>163</v>
      </c>
      <c r="I8" s="154" t="s">
        <v>80</v>
      </c>
      <c r="J8" s="162"/>
    </row>
    <row r="9" spans="1:10" s="103" customFormat="1" ht="47.25">
      <c r="A9" s="110" t="s">
        <v>74</v>
      </c>
      <c r="B9" s="187" t="s">
        <v>124</v>
      </c>
      <c r="C9" s="142"/>
      <c r="D9" s="153"/>
      <c r="E9" s="158"/>
      <c r="F9" s="144"/>
      <c r="G9" s="163"/>
      <c r="H9" s="159"/>
      <c r="I9" s="155"/>
      <c r="J9" s="197" t="s">
        <v>127</v>
      </c>
    </row>
    <row r="10" spans="1:10" s="103" customFormat="1" ht="56.25" customHeight="1">
      <c r="A10" s="110"/>
      <c r="B10" s="188"/>
      <c r="C10" s="109" t="s">
        <v>86</v>
      </c>
      <c r="D10" s="185" t="s">
        <v>126</v>
      </c>
      <c r="E10" s="194">
        <v>6672</v>
      </c>
      <c r="F10" s="195">
        <v>6680</v>
      </c>
      <c r="G10" s="194">
        <v>6680</v>
      </c>
      <c r="H10" s="178">
        <v>6944</v>
      </c>
      <c r="I10" s="193">
        <f>H10/G10</f>
        <v>1.0395209580838323</v>
      </c>
      <c r="J10" s="197" t="s">
        <v>166</v>
      </c>
    </row>
    <row r="11" spans="1:10" s="103" customFormat="1" ht="53.25" customHeight="1">
      <c r="A11" s="110"/>
      <c r="B11" s="188"/>
      <c r="C11" s="109" t="s">
        <v>87</v>
      </c>
      <c r="D11" s="185" t="s">
        <v>117</v>
      </c>
      <c r="E11" s="194">
        <v>7</v>
      </c>
      <c r="F11" s="195">
        <v>7</v>
      </c>
      <c r="G11" s="194">
        <v>7</v>
      </c>
      <c r="H11" s="178">
        <v>5</v>
      </c>
      <c r="I11" s="193">
        <f>H11/G11</f>
        <v>0.7142857142857143</v>
      </c>
      <c r="J11" s="197" t="s">
        <v>165</v>
      </c>
    </row>
    <row r="12" spans="1:10" s="103" customFormat="1" ht="48.75" customHeight="1">
      <c r="A12" s="110"/>
      <c r="B12" s="189"/>
      <c r="C12" s="109" t="s">
        <v>53</v>
      </c>
      <c r="D12" s="185" t="s">
        <v>116</v>
      </c>
      <c r="E12" s="194">
        <v>729</v>
      </c>
      <c r="F12" s="195">
        <v>730</v>
      </c>
      <c r="G12" s="194">
        <v>730</v>
      </c>
      <c r="H12" s="178">
        <v>668</v>
      </c>
      <c r="I12" s="193">
        <f>H12/G12</f>
        <v>0.915068493150685</v>
      </c>
      <c r="J12" s="198" t="s">
        <v>167</v>
      </c>
    </row>
    <row r="13" spans="1:10" s="103" customFormat="1" ht="48" customHeight="1" thickBot="1">
      <c r="A13" s="110"/>
      <c r="B13" s="190"/>
      <c r="C13" s="109" t="s">
        <v>125</v>
      </c>
      <c r="D13" s="191" t="s">
        <v>118</v>
      </c>
      <c r="E13" s="196">
        <v>216</v>
      </c>
      <c r="F13" s="195">
        <v>216</v>
      </c>
      <c r="G13" s="196">
        <v>216</v>
      </c>
      <c r="H13" s="179">
        <v>242</v>
      </c>
      <c r="I13" s="193">
        <f>H13/G13</f>
        <v>1.1203703703703705</v>
      </c>
      <c r="J13" s="197" t="s">
        <v>168</v>
      </c>
    </row>
    <row r="14" ht="13.5" thickTop="1"/>
  </sheetData>
  <sheetProtection/>
  <mergeCells count="3">
    <mergeCell ref="D7:I7"/>
    <mergeCell ref="D5:I5"/>
    <mergeCell ref="A8:B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="90" zoomScaleNormal="90" zoomScalePageLayoutView="0" workbookViewId="0" topLeftCell="A1">
      <selection activeCell="D36" sqref="D36"/>
    </sheetView>
  </sheetViews>
  <sheetFormatPr defaultColWidth="9.140625" defaultRowHeight="12.75"/>
  <cols>
    <col min="1" max="1" width="13.00390625" style="115" customWidth="1"/>
    <col min="2" max="2" width="35.421875" style="115" customWidth="1"/>
    <col min="3" max="3" width="20.28125" style="115" customWidth="1"/>
    <col min="4" max="4" width="15.421875" style="115" customWidth="1"/>
    <col min="5" max="5" width="17.421875" style="115" customWidth="1"/>
    <col min="6" max="6" width="37.00390625" style="115" customWidth="1"/>
    <col min="7" max="7" width="19.7109375" style="115" customWidth="1"/>
    <col min="8" max="8" width="21.8515625" style="115" customWidth="1"/>
    <col min="9" max="9" width="24.8515625" style="115" customWidth="1"/>
    <col min="10" max="10" width="29.00390625" style="115" customWidth="1"/>
    <col min="11" max="11" width="25.140625" style="115" customWidth="1"/>
    <col min="12" max="12" width="14.421875" style="115" customWidth="1"/>
    <col min="13" max="16384" width="9.140625" style="115" customWidth="1"/>
  </cols>
  <sheetData>
    <row r="2" spans="1:9" s="126" customFormat="1" ht="15.75">
      <c r="A2" s="125" t="s">
        <v>97</v>
      </c>
      <c r="C2" s="127"/>
      <c r="G2" s="128"/>
      <c r="H2" s="128"/>
      <c r="I2" s="128"/>
    </row>
    <row r="3" spans="1:9" s="120" customFormat="1" ht="12.75">
      <c r="A3" s="119"/>
      <c r="G3" s="121"/>
      <c r="H3" s="121"/>
      <c r="I3" s="121"/>
    </row>
    <row r="4" spans="1:9" s="123" customFormat="1" ht="12.75">
      <c r="A4" s="122" t="s">
        <v>77</v>
      </c>
      <c r="C4" s="122"/>
      <c r="G4" s="124"/>
      <c r="H4" s="124"/>
      <c r="I4" s="124"/>
    </row>
    <row r="5" spans="3:9" ht="13.5" thickBot="1">
      <c r="C5" s="114"/>
      <c r="E5" s="114"/>
      <c r="F5" s="114"/>
      <c r="G5" s="116"/>
      <c r="H5" s="116"/>
      <c r="I5" s="116"/>
    </row>
    <row r="6" spans="1:11" ht="12.75" customHeight="1">
      <c r="A6" s="280" t="s">
        <v>44</v>
      </c>
      <c r="B6" s="283" t="s">
        <v>56</v>
      </c>
      <c r="C6" s="139" t="s">
        <v>57</v>
      </c>
      <c r="D6" s="139" t="s">
        <v>58</v>
      </c>
      <c r="E6" s="139" t="s">
        <v>75</v>
      </c>
      <c r="F6" s="139" t="s">
        <v>154</v>
      </c>
      <c r="G6" s="283" t="s">
        <v>129</v>
      </c>
      <c r="H6" s="283" t="s">
        <v>61</v>
      </c>
      <c r="I6" s="283" t="s">
        <v>130</v>
      </c>
      <c r="J6" s="283" t="s">
        <v>62</v>
      </c>
      <c r="K6" s="286" t="s">
        <v>38</v>
      </c>
    </row>
    <row r="7" spans="1:11" ht="12.75" customHeight="1">
      <c r="A7" s="281"/>
      <c r="B7" s="284"/>
      <c r="C7" s="113" t="s">
        <v>39</v>
      </c>
      <c r="D7" s="113" t="s">
        <v>63</v>
      </c>
      <c r="E7" s="113" t="s">
        <v>63</v>
      </c>
      <c r="F7" s="284" t="s">
        <v>41</v>
      </c>
      <c r="G7" s="284"/>
      <c r="H7" s="284"/>
      <c r="I7" s="284"/>
      <c r="J7" s="284"/>
      <c r="K7" s="287"/>
    </row>
    <row r="8" spans="1:11" ht="18.75" customHeight="1" thickBot="1">
      <c r="A8" s="282"/>
      <c r="B8" s="285"/>
      <c r="C8" s="140" t="s">
        <v>40</v>
      </c>
      <c r="D8" s="140" t="s">
        <v>40</v>
      </c>
      <c r="E8" s="140" t="s">
        <v>40</v>
      </c>
      <c r="F8" s="285"/>
      <c r="G8" s="285"/>
      <c r="H8" s="285"/>
      <c r="I8" s="285"/>
      <c r="J8" s="285"/>
      <c r="K8" s="288"/>
    </row>
    <row r="9" spans="1:11" ht="25.5">
      <c r="A9" s="136" t="s">
        <v>171</v>
      </c>
      <c r="B9" s="204" t="s">
        <v>128</v>
      </c>
      <c r="C9" s="200">
        <v>2000</v>
      </c>
      <c r="D9" s="200">
        <v>2019</v>
      </c>
      <c r="E9" s="200">
        <v>2019</v>
      </c>
      <c r="F9" s="200" t="s">
        <v>155</v>
      </c>
      <c r="G9" s="200">
        <v>2000</v>
      </c>
      <c r="H9" s="137">
        <v>0</v>
      </c>
      <c r="I9" s="137">
        <v>0</v>
      </c>
      <c r="J9" s="137">
        <v>0</v>
      </c>
      <c r="K9" s="138" t="s">
        <v>156</v>
      </c>
    </row>
    <row r="10" spans="1:11" ht="26.25" customHeight="1">
      <c r="A10" s="203" t="s">
        <v>170</v>
      </c>
      <c r="B10" s="206" t="s">
        <v>153</v>
      </c>
      <c r="C10" s="201">
        <v>19400</v>
      </c>
      <c r="D10" s="201">
        <v>2019</v>
      </c>
      <c r="E10" s="201">
        <v>2019</v>
      </c>
      <c r="F10" s="201" t="s">
        <v>155</v>
      </c>
      <c r="G10" s="201">
        <v>19400</v>
      </c>
      <c r="H10" s="131">
        <v>0</v>
      </c>
      <c r="I10" s="131">
        <v>0</v>
      </c>
      <c r="J10" s="131">
        <v>0</v>
      </c>
      <c r="K10" s="202" t="s">
        <v>157</v>
      </c>
    </row>
    <row r="11" spans="1:11" ht="13.5" thickBot="1">
      <c r="A11" s="133"/>
      <c r="B11" s="205"/>
      <c r="C11" s="134"/>
      <c r="D11" s="134"/>
      <c r="E11" s="134"/>
      <c r="F11" s="134"/>
      <c r="G11" s="134"/>
      <c r="H11" s="134"/>
      <c r="I11" s="134"/>
      <c r="J11" s="134"/>
      <c r="K11" s="135"/>
    </row>
    <row r="12" spans="1:9" ht="12.75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5:9" ht="12.75">
      <c r="E13" s="116"/>
      <c r="F13" s="116"/>
      <c r="G13" s="116"/>
      <c r="H13" s="116"/>
      <c r="I13" s="116"/>
    </row>
    <row r="14" spans="7:9" ht="12.75" customHeight="1">
      <c r="G14" s="116"/>
      <c r="H14" s="116"/>
      <c r="I14" s="116"/>
    </row>
    <row r="15" spans="1:9" s="123" customFormat="1" ht="12.75">
      <c r="A15" s="122" t="s">
        <v>78</v>
      </c>
      <c r="G15" s="124"/>
      <c r="H15" s="124"/>
      <c r="I15" s="124"/>
    </row>
    <row r="16" spans="3:9" ht="16.5" thickBot="1">
      <c r="C16" s="129"/>
      <c r="D16" s="117"/>
      <c r="E16" s="114"/>
      <c r="F16" s="114"/>
      <c r="G16" s="117"/>
      <c r="H16" s="118"/>
      <c r="I16" s="118"/>
    </row>
    <row r="17" spans="1:12" ht="18.75" customHeight="1">
      <c r="A17" s="280" t="s">
        <v>44</v>
      </c>
      <c r="B17" s="283" t="s">
        <v>56</v>
      </c>
      <c r="C17" s="139" t="s">
        <v>42</v>
      </c>
      <c r="D17" s="139" t="s">
        <v>57</v>
      </c>
      <c r="E17" s="139" t="s">
        <v>58</v>
      </c>
      <c r="F17" s="139" t="s">
        <v>59</v>
      </c>
      <c r="G17" s="139" t="s">
        <v>45</v>
      </c>
      <c r="H17" s="283" t="s">
        <v>60</v>
      </c>
      <c r="I17" s="283" t="s">
        <v>76</v>
      </c>
      <c r="J17" s="283" t="s">
        <v>61</v>
      </c>
      <c r="K17" s="283" t="s">
        <v>62</v>
      </c>
      <c r="L17" s="286" t="s">
        <v>38</v>
      </c>
    </row>
    <row r="18" spans="1:12" ht="12.75">
      <c r="A18" s="281"/>
      <c r="B18" s="284"/>
      <c r="C18" s="113" t="s">
        <v>43</v>
      </c>
      <c r="D18" s="113" t="s">
        <v>39</v>
      </c>
      <c r="E18" s="113" t="s">
        <v>63</v>
      </c>
      <c r="F18" s="113" t="s">
        <v>63</v>
      </c>
      <c r="G18" s="113" t="s">
        <v>41</v>
      </c>
      <c r="H18" s="284"/>
      <c r="I18" s="284"/>
      <c r="J18" s="284"/>
      <c r="K18" s="284"/>
      <c r="L18" s="287"/>
    </row>
    <row r="19" spans="1:12" ht="13.5" thickBot="1">
      <c r="A19" s="282"/>
      <c r="B19" s="285"/>
      <c r="C19" s="140"/>
      <c r="D19" s="140" t="s">
        <v>40</v>
      </c>
      <c r="E19" s="140" t="s">
        <v>40</v>
      </c>
      <c r="F19" s="140" t="s">
        <v>40</v>
      </c>
      <c r="G19" s="140"/>
      <c r="H19" s="285"/>
      <c r="I19" s="285"/>
      <c r="J19" s="285"/>
      <c r="K19" s="285"/>
      <c r="L19" s="288"/>
    </row>
    <row r="20" spans="1:12" ht="12.75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8"/>
    </row>
    <row r="21" spans="1:12" ht="12.75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2"/>
    </row>
    <row r="22" spans="1:12" ht="12.75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2"/>
    </row>
    <row r="23" spans="1:12" ht="13.5" thickBo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5"/>
    </row>
  </sheetData>
  <sheetProtection/>
  <mergeCells count="15">
    <mergeCell ref="L17:L19"/>
    <mergeCell ref="K6:K8"/>
    <mergeCell ref="F7:F8"/>
    <mergeCell ref="K17:K19"/>
    <mergeCell ref="B6:B8"/>
    <mergeCell ref="G6:G8"/>
    <mergeCell ref="H6:H8"/>
    <mergeCell ref="I6:I8"/>
    <mergeCell ref="J6:J8"/>
    <mergeCell ref="A6:A8"/>
    <mergeCell ref="A17:A19"/>
    <mergeCell ref="B17:B19"/>
    <mergeCell ref="H17:H19"/>
    <mergeCell ref="I17:I19"/>
    <mergeCell ref="J17:J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2019-05-23T13:53:51Z</cp:lastPrinted>
  <dcterms:created xsi:type="dcterms:W3CDTF">2006-01-12T07:01:41Z</dcterms:created>
  <dcterms:modified xsi:type="dcterms:W3CDTF">2019-05-24T07:27:37Z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