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4"/>
  </bookViews>
  <sheets>
    <sheet name="Sheet1" sheetId="1" r:id="rId1"/>
    <sheet name="Sheet2" sheetId="2" r:id="rId2"/>
    <sheet name="Sheet3" sheetId="3" r:id="rId3"/>
    <sheet name="Sheet4" sheetId="4" r:id="rId4"/>
    <sheet name="Sheet5" sheetId="5" r:id="rId5"/>
    <sheet name="planifikimi per katermujor" sheetId="6" state="hidden" r:id="rId6"/>
  </sheets>
  <calcPr calcId="152511"/>
</workbook>
</file>

<file path=xl/calcChain.xml><?xml version="1.0" encoding="utf-8"?>
<calcChain xmlns="http://schemas.openxmlformats.org/spreadsheetml/2006/main">
  <c r="J14" i="6" l="1"/>
  <c r="J7" i="6"/>
  <c r="L7" i="6"/>
  <c r="I16" i="3" l="1"/>
  <c r="I17" i="3"/>
  <c r="O11" i="6"/>
  <c r="O12" i="6"/>
  <c r="N6" i="6"/>
  <c r="N7" i="6"/>
  <c r="N5" i="6"/>
  <c r="L6" i="6"/>
  <c r="L5" i="6"/>
  <c r="J6" i="6"/>
  <c r="J5" i="6"/>
  <c r="F12" i="1" l="1"/>
  <c r="BY28" i="3" l="1"/>
  <c r="BY30" i="3" s="1"/>
  <c r="CF28" i="3"/>
  <c r="CF30" i="3" s="1"/>
  <c r="BT28" i="3"/>
  <c r="BV28" i="3"/>
  <c r="BV30" i="3" s="1"/>
  <c r="BW28" i="3"/>
  <c r="BW30" i="3" s="1"/>
  <c r="BX28" i="3"/>
  <c r="BX30" i="3" s="1"/>
  <c r="BZ28" i="3"/>
  <c r="CA28" i="3"/>
  <c r="CA30" i="3" s="1"/>
  <c r="CB28" i="3"/>
  <c r="CC28" i="3"/>
  <c r="CC30" i="3" s="1"/>
  <c r="BZ30" i="3"/>
  <c r="CB30" i="3"/>
  <c r="BS28" i="3" l="1"/>
  <c r="BS30" i="3" s="1"/>
  <c r="CD28" i="3"/>
  <c r="CD30" i="3" s="1"/>
  <c r="BL28" i="3"/>
  <c r="BN28" i="3"/>
  <c r="H5" i="6"/>
  <c r="I8" i="6"/>
  <c r="J8" i="6" s="1"/>
  <c r="R6" i="6"/>
  <c r="BR28" i="3" l="1"/>
  <c r="BR30" i="3" s="1"/>
  <c r="BU28" i="3"/>
  <c r="BU30" i="3" s="1"/>
  <c r="CG28" i="3"/>
  <c r="CG30" i="3" s="1"/>
  <c r="CE28" i="3"/>
  <c r="CE30" i="3" s="1"/>
  <c r="R7" i="6"/>
  <c r="I10" i="6" l="1"/>
  <c r="S6" i="6"/>
  <c r="M8" i="6"/>
  <c r="N8" i="6" s="1"/>
  <c r="K8" i="6"/>
  <c r="L8" i="6" s="1"/>
  <c r="O6" i="6"/>
  <c r="P6" i="6" s="1"/>
  <c r="O7" i="6"/>
  <c r="P7" i="6" s="1"/>
  <c r="O5" i="6"/>
  <c r="I6" i="6"/>
  <c r="H6" i="6"/>
  <c r="H7" i="6"/>
  <c r="H8" i="6"/>
  <c r="G10" i="6"/>
  <c r="R8" i="6" l="1"/>
  <c r="S8" i="6" s="1"/>
  <c r="R5" i="6"/>
  <c r="P5" i="6"/>
  <c r="O8" i="6"/>
  <c r="P8" i="6" s="1"/>
  <c r="J10" i="6"/>
  <c r="N10" i="6"/>
  <c r="M10" i="6"/>
  <c r="L10" i="6"/>
  <c r="K10" i="6"/>
  <c r="S7" i="6"/>
  <c r="O10" i="6" l="1"/>
  <c r="S5" i="6"/>
  <c r="R12" i="6"/>
  <c r="P16" i="3"/>
  <c r="Q17" i="3"/>
  <c r="P17" i="3"/>
  <c r="R16" i="3" l="1"/>
  <c r="Q16" i="3"/>
  <c r="R17" i="3"/>
  <c r="H24" i="2" l="1"/>
  <c r="G24" i="2"/>
  <c r="F24" i="2"/>
  <c r="E24" i="2"/>
  <c r="D24" i="2"/>
  <c r="C24" i="2"/>
  <c r="I23" i="2"/>
  <c r="I22" i="2"/>
  <c r="I21" i="2"/>
  <c r="H20" i="2"/>
  <c r="H25" i="2" s="1"/>
  <c r="G20" i="2"/>
  <c r="G25" i="2" s="1"/>
  <c r="F20" i="2"/>
  <c r="F25" i="2" s="1"/>
  <c r="E20" i="2"/>
  <c r="D20" i="2"/>
  <c r="C20" i="2"/>
  <c r="I19" i="2"/>
  <c r="I18" i="2"/>
  <c r="I17" i="2"/>
  <c r="H16" i="2"/>
  <c r="G16" i="2"/>
  <c r="F16" i="2"/>
  <c r="E16" i="2"/>
  <c r="D16" i="2"/>
  <c r="C16" i="2"/>
  <c r="I15" i="2"/>
  <c r="I14" i="2"/>
  <c r="I13" i="2"/>
  <c r="I12" i="2"/>
  <c r="I11" i="2"/>
  <c r="I10" i="2"/>
  <c r="I9" i="2"/>
  <c r="E25" i="2" l="1"/>
  <c r="I24" i="2"/>
  <c r="E27" i="2"/>
  <c r="I20" i="2"/>
  <c r="G27" i="2"/>
  <c r="I16" i="2"/>
  <c r="H27" i="2"/>
  <c r="C25" i="2"/>
  <c r="C27" i="2" s="1"/>
  <c r="D25" i="2"/>
  <c r="D27" i="2" s="1"/>
  <c r="F27" i="2"/>
  <c r="I25" i="2" l="1"/>
  <c r="I27" i="2"/>
  <c r="I15" i="3" l="1"/>
  <c r="P15" i="3" l="1"/>
  <c r="R15" i="3"/>
  <c r="M19" i="3" l="1"/>
  <c r="L13" i="3" l="1"/>
  <c r="L14" i="3" l="1"/>
  <c r="N19" i="3"/>
  <c r="K19" i="3" l="1"/>
  <c r="I12" i="4" l="1"/>
  <c r="I11" i="4"/>
  <c r="I10" i="4"/>
  <c r="I9" i="4"/>
  <c r="O14" i="3"/>
  <c r="I14" i="3"/>
  <c r="F14" i="3"/>
  <c r="O13" i="3"/>
  <c r="I13" i="3"/>
  <c r="F13" i="3"/>
  <c r="O12" i="3"/>
  <c r="I12" i="3"/>
  <c r="F12" i="3"/>
  <c r="O11" i="3"/>
  <c r="L11" i="3"/>
  <c r="I11" i="3"/>
  <c r="F11" i="3"/>
  <c r="H18" i="1"/>
  <c r="H20" i="1" s="1"/>
  <c r="G18" i="1"/>
  <c r="G20" i="1" s="1"/>
  <c r="F18" i="1"/>
  <c r="F20" i="1" s="1"/>
  <c r="E18" i="1"/>
  <c r="E20" i="1" s="1"/>
  <c r="D18" i="1"/>
  <c r="D20" i="1" s="1"/>
  <c r="C18" i="1"/>
  <c r="C20" i="1" s="1"/>
  <c r="I16" i="1"/>
  <c r="I15" i="1"/>
  <c r="I14" i="1"/>
  <c r="I13" i="1"/>
  <c r="I12" i="1"/>
  <c r="L19" i="3" l="1"/>
  <c r="P13" i="3"/>
  <c r="I18" i="1"/>
  <c r="Q13" i="3"/>
  <c r="Q14" i="3"/>
  <c r="R11" i="3"/>
  <c r="R13" i="3"/>
  <c r="P11" i="3"/>
  <c r="P12" i="3"/>
  <c r="R14" i="3"/>
  <c r="Q11" i="3"/>
  <c r="R12" i="3"/>
  <c r="P14" i="3"/>
  <c r="Q12" i="3"/>
</calcChain>
</file>

<file path=xl/sharedStrings.xml><?xml version="1.0" encoding="utf-8"?>
<sst xmlns="http://schemas.openxmlformats.org/spreadsheetml/2006/main" count="290" uniqueCount="200">
  <si>
    <t>ANEKSI nr.1 "Raporti i Shpenzimeve sipas Programeve"</t>
  </si>
  <si>
    <t>ne 000/leke</t>
  </si>
  <si>
    <t>Emri i Grupit</t>
  </si>
  <si>
    <t>MINISTRIA E DREJTESISE</t>
  </si>
  <si>
    <t>Kodi i Grupit</t>
  </si>
  <si>
    <t>Programet</t>
  </si>
  <si>
    <t>Shpenzimet e Ministrisë/Institucionit</t>
  </si>
  <si>
    <t>(1)</t>
  </si>
  <si>
    <t>(2)</t>
  </si>
  <si>
    <t>(3)</t>
  </si>
  <si>
    <t>(4)</t>
  </si>
  <si>
    <t>(5)</t>
  </si>
  <si>
    <t>(6)</t>
  </si>
  <si>
    <t>(7)=(6)-(5)</t>
  </si>
  <si>
    <t>Fakti</t>
  </si>
  <si>
    <t>PBA</t>
  </si>
  <si>
    <t>Buxheti Vjetor</t>
  </si>
  <si>
    <t>Diferenca</t>
  </si>
  <si>
    <t>Titulli</t>
  </si>
  <si>
    <t>Emertimi</t>
  </si>
  <si>
    <t>01120</t>
  </si>
  <si>
    <t>Qendra e Botimeve Zyrtare</t>
  </si>
  <si>
    <t>Totali i Shpenzimeve te Ministrise</t>
  </si>
  <si>
    <t xml:space="preserve">Shpenzime nga te Ardhurat Jashte limitit </t>
  </si>
  <si>
    <t xml:space="preserve">Totali </t>
  </si>
  <si>
    <t>ANEKSI nr.2 "Raporti i Shpenzimeve  të Programit sipas Shpenzimeve"</t>
  </si>
  <si>
    <t>14</t>
  </si>
  <si>
    <t>Programi</t>
  </si>
  <si>
    <t>QENDRA E BOTIMEVE ZYRTARE</t>
  </si>
  <si>
    <t>Kodi i Programit</t>
  </si>
  <si>
    <t>1014045</t>
  </si>
  <si>
    <t>Art.</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</si>
  <si>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</si>
  <si>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</si>
  <si>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</si>
  <si>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</si>
  <si>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</si>
  <si>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</si>
  <si>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</si>
  <si>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</si>
  <si>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</si>
  <si>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</si>
  <si>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</si>
  <si>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</si>
  <si>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</si>
  <si>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Shpenzime Kapitale me financim te brendshem</t>
  </si>
  <si>
    <t>Shpenzime Kapitale me financim te huaj</t>
  </si>
  <si>
    <t>Totali</t>
  </si>
  <si>
    <t>Shpenzime Kapitale</t>
  </si>
  <si>
    <t>Shpenzime nga Të ardhurat jashte limiti</t>
  </si>
  <si>
    <t>Totali (korrente + kapitale + Shp nga te ardh.jashte limiti)</t>
  </si>
  <si>
    <t>ANEKSI nr.3 "Raporti permbledhes i realizimit te treguesve te performances/produkteve te programit"</t>
  </si>
  <si>
    <t>I</t>
  </si>
  <si>
    <t>II</t>
  </si>
  <si>
    <t>III</t>
  </si>
  <si>
    <t>IV</t>
  </si>
  <si>
    <t>Luhatjet ne Koston per Njesi</t>
  </si>
  <si>
    <t>Komente</t>
  </si>
  <si>
    <t>Kodi</t>
  </si>
  <si>
    <t>Emertimi i Treguesit te Performances/Produktit</t>
  </si>
  <si>
    <t xml:space="preserve">Njësia matese </t>
  </si>
  <si>
    <r>
      <t xml:space="preserve">Sasia Faktike (sipas vitit </t>
    </r>
    <r>
      <rPr>
        <b/>
        <sz val="8"/>
        <color indexed="60"/>
        <rFont val="Arial"/>
        <family val="2"/>
        <charset val="238"/>
      </rPr>
      <t>paraardhes</t>
    </r>
    <r>
      <rPr>
        <b/>
        <sz val="8"/>
        <rFont val="Arial"/>
        <family val="2"/>
      </rPr>
      <t>)</t>
    </r>
  </si>
  <si>
    <r>
      <t xml:space="preserve">Shpenzimet 
(sipas vitit </t>
    </r>
    <r>
      <rPr>
        <b/>
        <sz val="8"/>
        <color indexed="60"/>
        <rFont val="Arial"/>
        <family val="2"/>
        <charset val="238"/>
      </rPr>
      <t>paraardhes</t>
    </r>
    <r>
      <rPr>
        <b/>
        <sz val="8"/>
        <rFont val="Arial"/>
        <family val="2"/>
      </rPr>
      <t>)</t>
    </r>
  </si>
  <si>
    <r>
      <t xml:space="preserve">Kosto per Njesi (sipas vitit </t>
    </r>
    <r>
      <rPr>
        <b/>
        <sz val="8"/>
        <color indexed="60"/>
        <rFont val="Arial"/>
        <family val="2"/>
        <charset val="238"/>
      </rPr>
      <t>paraardhes</t>
    </r>
    <r>
      <rPr>
        <b/>
        <sz val="8"/>
        <rFont val="Arial"/>
        <family val="2"/>
      </rPr>
      <t>)</t>
    </r>
  </si>
  <si>
    <r>
      <t xml:space="preserve">Sasia (sipas </t>
    </r>
    <r>
      <rPr>
        <b/>
        <sz val="8"/>
        <color indexed="60"/>
        <rFont val="Arial"/>
        <family val="2"/>
        <charset val="238"/>
      </rPr>
      <t>planit</t>
    </r>
    <r>
      <rPr>
        <b/>
        <sz val="8"/>
        <rFont val="Arial"/>
        <family val="2"/>
      </rPr>
      <t xml:space="preserve"> te vitit korent)</t>
    </r>
  </si>
  <si>
    <r>
      <t xml:space="preserve">Shpenzimet 
(sipas </t>
    </r>
    <r>
      <rPr>
        <b/>
        <sz val="8"/>
        <color indexed="60"/>
        <rFont val="Arial"/>
        <family val="2"/>
        <charset val="238"/>
      </rPr>
      <t xml:space="preserve">planit </t>
    </r>
    <r>
      <rPr>
        <b/>
        <sz val="8"/>
        <rFont val="Arial"/>
        <family val="2"/>
      </rPr>
      <t>te vitit korent)</t>
    </r>
  </si>
  <si>
    <r>
      <t xml:space="preserve">Kosto per Njesi 
(sipas </t>
    </r>
    <r>
      <rPr>
        <b/>
        <sz val="8"/>
        <color indexed="60"/>
        <rFont val="Arial"/>
        <family val="2"/>
        <charset val="238"/>
      </rPr>
      <t>planit</t>
    </r>
    <r>
      <rPr>
        <b/>
        <sz val="8"/>
        <rFont val="Arial"/>
        <family val="2"/>
      </rPr>
      <t xml:space="preserve"> te vitit korent)</t>
    </r>
  </si>
  <si>
    <r>
      <t xml:space="preserve">Kosto per Njesi 
(sipas </t>
    </r>
    <r>
      <rPr>
        <b/>
        <sz val="8"/>
        <color indexed="60"/>
        <rFont val="Arial"/>
        <family val="2"/>
        <charset val="238"/>
      </rPr>
      <t>planit te rishikuar</t>
    </r>
    <r>
      <rPr>
        <b/>
        <sz val="8"/>
        <rFont val="Arial"/>
        <family val="2"/>
      </rPr>
      <t xml:space="preserve"> te vitit korent)</t>
    </r>
  </si>
  <si>
    <r>
      <t xml:space="preserve">Kosto per Njesi </t>
    </r>
    <r>
      <rPr>
        <b/>
        <sz val="8"/>
        <color indexed="60"/>
        <rFont val="Arial"/>
        <family val="2"/>
        <charset val="238"/>
      </rPr>
      <t>Faktike</t>
    </r>
    <r>
      <rPr>
        <b/>
        <sz val="8"/>
        <rFont val="Arial"/>
        <family val="2"/>
      </rPr>
      <t xml:space="preserve"> (ne fund te vitit </t>
    </r>
    <r>
      <rPr>
        <b/>
        <sz val="8"/>
        <rFont val="Arial"/>
        <family val="2"/>
        <charset val="238"/>
      </rPr>
      <t>korent)</t>
    </r>
  </si>
  <si>
    <t xml:space="preserve">V = IV - I
</t>
  </si>
  <si>
    <t xml:space="preserve">V = IV - II
</t>
  </si>
  <si>
    <t xml:space="preserve">V = IV - III
</t>
  </si>
  <si>
    <t>A</t>
  </si>
  <si>
    <t>Nr fletoresh</t>
  </si>
  <si>
    <t>B</t>
  </si>
  <si>
    <t>Nr botimesh</t>
  </si>
  <si>
    <t>C</t>
  </si>
  <si>
    <t>Nr buletini</t>
  </si>
  <si>
    <t>D</t>
  </si>
  <si>
    <t>Treguesit e Performances/Produktet e realizuara nga perdorimi i te ardhurave jashte limitit</t>
  </si>
  <si>
    <t xml:space="preserve">Njësia Matëse 
</t>
  </si>
  <si>
    <t xml:space="preserve">Sasia e 
realizuar </t>
  </si>
  <si>
    <t>Fakti i periudhes/progresiv</t>
  </si>
  <si>
    <t>Produkti ......</t>
  </si>
  <si>
    <t>Treguesi i Performances .....</t>
  </si>
  <si>
    <t>ANEKSI nr.4 "Raporti i realizimit te objektivave te politikes se programit"</t>
  </si>
  <si>
    <t>Emertimi i programit:</t>
  </si>
  <si>
    <t>Qellimi 1</t>
  </si>
  <si>
    <t>.....</t>
  </si>
  <si>
    <t>**Treguesit e performancës/Produktet:</t>
  </si>
  <si>
    <t>Kodi i
Treguesit te Performances/Produktit</t>
  </si>
  <si>
    <t>Niveli faktik i  vitit paraardhes</t>
  </si>
  <si>
    <t>Niveli i planifikuar ne vitin korent</t>
  </si>
  <si>
    <t>% e Realizimit te Treguesit te Performances/Produktit</t>
  </si>
  <si>
    <t>Objektivi 1.1</t>
  </si>
  <si>
    <t xml:space="preserve">Objektivi 1.2 </t>
  </si>
  <si>
    <t>Objektivi 1.3</t>
  </si>
  <si>
    <t xml:space="preserve">         Njekohesisht, per ata tregues performance te cilet nuk vleresohen mbi baze vjetore por disa vjecare (psh vleresime ndekombetare te tilla si: OBI, PISA score, PEFA score, etc), si nivel i vitit paraardhes vendoset niveli me i fundit i regjistruar per ta.</t>
  </si>
  <si>
    <t>E</t>
  </si>
  <si>
    <t>F</t>
  </si>
  <si>
    <t>ANEKSI nr.5  "Projektet  e investimeve me financim te brendshem dhe me financim te huaj"</t>
  </si>
  <si>
    <t>Projektet me financim te brendshëm (ne 000/leke)</t>
  </si>
  <si>
    <t>Kodi projektit</t>
  </si>
  <si>
    <t>Emertimi i projektit</t>
  </si>
  <si>
    <t xml:space="preserve">Vlera e plotë </t>
  </si>
  <si>
    <t>Viti i fillimit</t>
  </si>
  <si>
    <t>Viti i përfundimit</t>
  </si>
  <si>
    <t>Buxheti ________</t>
  </si>
  <si>
    <t>Plani i buxhetit viti ______</t>
  </si>
  <si>
    <t>REALIZIMI PROGRESIV  nga fillimi i vitit deri në periudhën aktuale</t>
  </si>
  <si>
    <t>REALIZIMI për periudhën e raportimit (4-mujore/vjetore)</t>
  </si>
  <si>
    <t>REALIZIMI PROGRESIV  nga fillimi i projektit deri në periudhën aktuale</t>
  </si>
  <si>
    <t>e</t>
  </si>
  <si>
    <t>të</t>
  </si>
  <si>
    <t>Kontraktuar</t>
  </si>
  <si>
    <t>projektit</t>
  </si>
  <si>
    <t>Projektet me financim te huaj (ne 000/leke)</t>
  </si>
  <si>
    <t>Grant/</t>
  </si>
  <si>
    <t>Vitit i përfundimit</t>
  </si>
  <si>
    <t>Kredi</t>
  </si>
  <si>
    <t>numer fletore</t>
  </si>
  <si>
    <t>Objektivi 1.4</t>
  </si>
  <si>
    <t>numer botime</t>
  </si>
  <si>
    <t>numer buletini</t>
  </si>
  <si>
    <t>numer botimesh online</t>
  </si>
  <si>
    <r>
      <rPr>
        <b/>
        <sz val="10"/>
        <color indexed="60"/>
        <rFont val="Calibri"/>
        <family val="2"/>
        <charset val="238"/>
      </rPr>
      <t>*</t>
    </r>
    <r>
      <rPr>
        <b/>
        <sz val="10"/>
        <color indexed="60"/>
        <rFont val="Calibri"/>
        <family val="2"/>
      </rPr>
      <t>Objektivat e politikës*:</t>
    </r>
  </si>
  <si>
    <r>
      <t>Emertimi i Treguesit te Performances</t>
    </r>
    <r>
      <rPr>
        <b/>
        <sz val="10"/>
        <color indexed="60"/>
        <rFont val="Calibri"/>
        <family val="2"/>
        <charset val="238"/>
      </rPr>
      <t>***</t>
    </r>
    <r>
      <rPr>
        <b/>
        <sz val="10"/>
        <color indexed="8"/>
        <rFont val="Calibri"/>
        <family val="2"/>
      </rPr>
      <t>/Produktit</t>
    </r>
    <r>
      <rPr>
        <b/>
        <sz val="12"/>
        <color indexed="60"/>
        <rFont val="Calibri"/>
        <family val="2"/>
        <charset val="238"/>
      </rPr>
      <t/>
    </r>
  </si>
  <si>
    <r>
      <rPr>
        <b/>
        <i/>
        <sz val="10"/>
        <color indexed="60"/>
        <rFont val="Calibri"/>
        <family val="2"/>
        <charset val="238"/>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</si>
  <si>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r>
      <rPr>
        <b/>
        <i/>
        <sz val="10"/>
        <color indexed="60"/>
        <rFont val="Calibri"/>
        <family val="2"/>
        <charset val="238"/>
      </rPr>
      <t xml:space="preserve">** Si tregues për vlerësimin e performancës së objektivave, krahas produkteve, shërbejnë edhe tregues të tjerë të matshëm të lidhur me to. Këto mund të jene standarte të njohura të fushës; tregues statistikorë; indekse kombëtare e ndërkombëtare,etj. </t>
    </r>
  </si>
  <si>
    <r>
      <rPr>
        <b/>
        <i/>
        <sz val="10"/>
        <color indexed="60"/>
        <rFont val="Calibri"/>
        <family val="2"/>
        <charset val="238"/>
      </rPr>
      <t>***Ketu listohen te gjithe treguesit e performances, perfshi dhe produktet. Raportimi per produktet behet periodik dhe vjetor, ndersa raportimi per treguesit e performances mund te behet edhe vetem vjetor, nqs matshmeria e tyre periodike paraqet veshtiresi objektive.</t>
    </r>
  </si>
  <si>
    <t>Ndertimi I arkives elektronike te QBZ</t>
  </si>
  <si>
    <t>Blerje pajisje kompjuterike</t>
  </si>
  <si>
    <t>Blerje pajisje zyre</t>
  </si>
  <si>
    <t>totali</t>
  </si>
  <si>
    <t>Ndertimi I arkives elektronike</t>
  </si>
  <si>
    <t>nr pajisje</t>
  </si>
  <si>
    <t>Botimi I akteve ne fletore zyrtare brenda afateve ligjore</t>
  </si>
  <si>
    <t>Botimi I akteve ne buletinin e njoftimeve zyrtare brenda afateve ligjore</t>
  </si>
  <si>
    <t>Botimi I kodeve dhe permbledheseve te legjislacionit te perditesuara, ne kohe reale</t>
  </si>
  <si>
    <t>Botimi elektronik I fletores zyrtare, Buletinit te njoftimeve zyrtare, kodeve dhe permbledheseve te legjislacionit</t>
  </si>
  <si>
    <t>Ndertimi I arkives elektronike te akteve</t>
  </si>
  <si>
    <t>Objektivi 1.5</t>
  </si>
  <si>
    <t>Objektivi 1.6</t>
  </si>
  <si>
    <t>Objektivi 1.7</t>
  </si>
  <si>
    <t>G</t>
  </si>
  <si>
    <t>H</t>
  </si>
  <si>
    <t>numer pajisje</t>
  </si>
  <si>
    <t>numer sistemi</t>
  </si>
  <si>
    <t>Botimi në kohën më të shkurtër i akteve juridike , duke rritur aksesin e publikut në ligj dhe transparencë të normave juridike për një zbatim sa më të mirë të tyre.</t>
  </si>
  <si>
    <t>NR</t>
  </si>
  <si>
    <t>PRODUKETI</t>
  </si>
  <si>
    <t>SASIA VJETORE</t>
  </si>
  <si>
    <t>FONDI VJETOR</t>
  </si>
  <si>
    <t>KOSTO PER NJESI</t>
  </si>
  <si>
    <t>SASIA</t>
  </si>
  <si>
    <t>FONDI I PLANIFIKUAR</t>
  </si>
  <si>
    <t>KATERMUJORI I PARE</t>
  </si>
  <si>
    <t>KATERMUJORI I DYTE</t>
  </si>
  <si>
    <t>KATERMUJORI I TRETE</t>
  </si>
  <si>
    <t>Fletore</t>
  </si>
  <si>
    <t>Buletin</t>
  </si>
  <si>
    <t>Botime</t>
  </si>
  <si>
    <t>Internet</t>
  </si>
  <si>
    <t>Arkiva</t>
  </si>
  <si>
    <t>AA</t>
  </si>
  <si>
    <t>AB</t>
  </si>
  <si>
    <t>AC</t>
  </si>
  <si>
    <t>AD</t>
  </si>
  <si>
    <t>M</t>
  </si>
  <si>
    <t>i
Periudhes/progresiv Katermujori III</t>
  </si>
  <si>
    <r>
      <t xml:space="preserve">Shpenzimet 
(sipas </t>
    </r>
    <r>
      <rPr>
        <b/>
        <sz val="8"/>
        <color indexed="60"/>
        <rFont val="Arial"/>
        <family val="2"/>
        <charset val="238"/>
      </rPr>
      <t xml:space="preserve">planit te rishikuar </t>
    </r>
    <r>
      <rPr>
        <b/>
        <sz val="8"/>
        <rFont val="Arial"/>
        <family val="2"/>
      </rPr>
      <t>tekatermujori III)</t>
    </r>
  </si>
  <si>
    <t>Niveli faktik ne fund te katermujorit III</t>
  </si>
  <si>
    <t>Plan                   Viti 2019</t>
  </si>
  <si>
    <t>i
vitit paraardhes
Viti 2019</t>
  </si>
  <si>
    <t>Plan Fillestar Viti 2020</t>
  </si>
  <si>
    <t>Plan i Rishikuar Viti_2020</t>
  </si>
  <si>
    <t xml:space="preserve"> Plani i Periudhes/progresiv katermujori I</t>
  </si>
  <si>
    <t>i vitit paraardhes
Viti 2019</t>
  </si>
  <si>
    <t>Plan i Rishikuar Viti 2020</t>
  </si>
  <si>
    <t xml:space="preserve"> Plani i Periudhes/progresiv 4 mujori i I</t>
  </si>
  <si>
    <t>i
Periudhes/progresiv 4 mujori I</t>
  </si>
  <si>
    <r>
      <t xml:space="preserve">Sasia (sipas </t>
    </r>
    <r>
      <rPr>
        <b/>
        <sz val="7.5"/>
        <color indexed="60"/>
        <rFont val="Arial"/>
        <family val="2"/>
      </rPr>
      <t>planit</t>
    </r>
    <r>
      <rPr>
        <b/>
        <sz val="7.5"/>
        <rFont val="Arial"/>
        <family val="2"/>
      </rPr>
      <t xml:space="preserve"> </t>
    </r>
    <r>
      <rPr>
        <b/>
        <sz val="7.5"/>
        <color indexed="60"/>
        <rFont val="Arial"/>
        <family val="2"/>
      </rPr>
      <t>te rishikuar</t>
    </r>
    <r>
      <rPr>
        <b/>
        <sz val="7.5"/>
        <rFont val="Arial"/>
        <family val="2"/>
      </rPr>
      <t xml:space="preserve"> te katermujori I)</t>
    </r>
  </si>
  <si>
    <r>
      <t xml:space="preserve">Sasia </t>
    </r>
    <r>
      <rPr>
        <b/>
        <sz val="8"/>
        <color indexed="60"/>
        <rFont val="Arial"/>
        <family val="2"/>
        <charset val="238"/>
      </rPr>
      <t>Faktike</t>
    </r>
    <r>
      <rPr>
        <b/>
        <sz val="8"/>
        <rFont val="Arial"/>
        <family val="2"/>
      </rPr>
      <t xml:space="preserve"> (ne fund te katermujori I progresiv</t>
    </r>
    <r>
      <rPr>
        <b/>
        <sz val="8"/>
        <rFont val="Arial"/>
        <family val="2"/>
        <charset val="238"/>
      </rPr>
      <t>)</t>
    </r>
  </si>
  <si>
    <r>
      <t xml:space="preserve">Shpenzimet </t>
    </r>
    <r>
      <rPr>
        <b/>
        <sz val="8"/>
        <color indexed="60"/>
        <rFont val="Arial"/>
        <family val="2"/>
        <charset val="238"/>
      </rPr>
      <t>Faktike</t>
    </r>
    <r>
      <rPr>
        <b/>
        <sz val="8"/>
        <rFont val="Arial"/>
        <family val="2"/>
      </rPr>
      <t xml:space="preserve"> (ne fund te kater mujori I progresiv</t>
    </r>
    <r>
      <rPr>
        <b/>
        <sz val="8"/>
        <rFont val="Arial"/>
        <family val="2"/>
        <charset val="238"/>
      </rPr>
      <t>)</t>
    </r>
  </si>
  <si>
    <t>Niveli i rishikuar ne vitin korent (katermujoriI I)</t>
  </si>
  <si>
    <t>Buxheti 2019</t>
  </si>
  <si>
    <t>Plani i buxhetit viti  2020</t>
  </si>
  <si>
    <t>M140347</t>
  </si>
  <si>
    <t>18AQ902</t>
  </si>
  <si>
    <t>M140312</t>
  </si>
  <si>
    <t>Viti  2020</t>
  </si>
  <si>
    <t>Fondet e alokuara per kete projekt jane parashikuar si limit ne thesar ne muajin maj 2020</t>
  </si>
  <si>
    <t>Nuk ka nisur ende procedura e prokurimit ne zbatim te udhezimeve te APP</t>
  </si>
  <si>
    <t>Ne pritje te perfundimit te procedurave te prokurimit nga AKSHI</t>
  </si>
  <si>
    <t xml:space="preserve">Prane QBZ ka qene me I vogel numri I akteve te ardhura per botim ne buletinin e njoftimeve zyrtare zyrtare  </t>
  </si>
  <si>
    <t>Numri I akteve te ardhura per botim ka qene me I madh dhe urgjenca per publikim ka sjelle rritjen e numrit te fletoreve te botuara</t>
  </si>
  <si>
    <t>Planifikuar si shpenzim ne muajin maj 2020</t>
  </si>
  <si>
    <t>Nuk kane nisur ende procedurat e prokurimit ne zbatim te udhezimeve te APP</t>
  </si>
  <si>
    <t>Botimet jane pergatitur nga redaksia dhe jane gati per shtyp, por per shkak te fluksit te fletoreve zyrtare, situates se COVID 19 ku punohej me staf te reduktuar dhe kapaciteteve teknike ne dispozicion te QBZ ishte e pamundur realizimi I shtypit te tyre.</t>
  </si>
  <si>
    <t>Periudha e Raportimit:  VITI 2020  janar - prill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</si>
</sst>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6" x14ac:knownFonts="1">
    <font>
      <sz val="11"/>
      <color theme="1"/>
      <name val="Calibri"/>
      <family val="2"/>
      <scheme val="minor"/>
    </font>
    <font>
      <sz val="11"/>
      <color theme="1"/>
      <name val="Calibri"/>
      <family val="2"/>
      <scheme val="minor"/>
    </font>
    <font>
      <b/>
      <sz val="11"/>
      <color theme="1"/>
      <name val="Calibri"/>
      <family val="2"/>
      <scheme val="minor"/>
    </font>
    <font>
      <b/>
      <u/>
      <sz val="12"/>
      <color rgb="FFC00000"/>
      <name val="Arial"/>
      <family val="2"/>
    </font>
    <font>
      <u/>
      <sz val="12"/>
      <color rgb="FFC00000"/>
      <name val="Arial"/>
      <family val="2"/>
    </font>
    <font>
      <b/>
      <sz val="12"/>
      <name val="Arial"/>
      <family val="2"/>
    </font>
    <font>
      <sz val="8"/>
      <name val="Arial"/>
      <family val="2"/>
    </font>
    <font>
      <b/>
      <sz val="10"/>
      <color rgb="FFC00000"/>
      <name val="Arial"/>
      <family val="2"/>
    </font>
    <font>
      <b/>
      <sz val="8"/>
      <name val="Arial"/>
      <family val="2"/>
    </font>
    <font>
      <b/>
      <sz val="10"/>
      <name val="Arial"/>
      <family val="2"/>
    </font>
    <font>
      <b/>
      <sz val="8"/>
      <color rgb="FFC00000"/>
      <name val="Arial"/>
      <family val="2"/>
    </font>
    <font>
      <b/>
      <sz val="8"/>
      <name val="Arial"/>
      <family val="2"/>
      <charset val="238"/>
    </font>
    <font>
      <sz val="8"/>
      <color rgb="FFC00000"/>
      <name val="Arial"/>
      <family val="2"/>
    </font>
    <font>
      <sz val="10"/>
      <color rgb="FFC00000"/>
      <name val="Arial"/>
      <family val="2"/>
    </font>
    <font>
      <u/>
      <sz val="12"/>
      <color rgb="FFC00000"/>
      <name val="Arial"/>
      <family val="2"/>
      <charset val="238"/>
    </font>
    <font>
      <b/>
      <sz val="8"/>
      <color indexed="12"/>
      <name val="Arial"/>
      <family val="2"/>
    </font>
    <font>
      <b/>
      <sz val="10"/>
      <color rgb="FFC00000"/>
      <name val="Arial"/>
      <family val="2"/>
      <charset val="238"/>
    </font>
    <font>
      <sz val="8"/>
      <name val="Arial"/>
      <family val="2"/>
      <charset val="238"/>
    </font>
    <font>
      <b/>
      <sz val="8"/>
      <color rgb="FFC00000"/>
      <name val="Arial"/>
      <family val="2"/>
      <charset val="238"/>
    </font>
    <font>
      <b/>
      <i/>
      <sz val="8"/>
      <color rgb="FFC00000"/>
      <name val="Arial"/>
      <family val="2"/>
    </font>
    <font>
      <b/>
      <i/>
      <sz val="8"/>
      <name val="Arial"/>
      <family val="2"/>
    </font>
    <font>
      <sz val="10"/>
      <name val="Arial"/>
      <family val="2"/>
      <charset val="238"/>
    </font>
    <font>
      <b/>
      <u/>
      <sz val="12"/>
      <color rgb="FFC00000"/>
      <name val="Arial"/>
      <family val="2"/>
      <charset val="238"/>
    </font>
    <font>
      <b/>
      <u/>
      <sz val="12"/>
      <color rgb="FFC00000"/>
      <name val="Calibri"/>
      <family val="2"/>
    </font>
    <font>
      <u/>
      <sz val="12"/>
      <color rgb="FFC00000"/>
      <name val="Calibri"/>
      <family val="2"/>
    </font>
    <font>
      <b/>
      <sz val="9"/>
      <name val="Arial"/>
      <family val="2"/>
    </font>
    <font>
      <sz val="9"/>
      <name val="Arial"/>
      <family val="2"/>
    </font>
    <font>
      <sz val="11"/>
      <color rgb="FF000000"/>
      <name val="Calibri"/>
      <family val="2"/>
    </font>
    <font>
      <b/>
      <sz val="11"/>
      <color rgb="FFC00000"/>
      <name val="Arial"/>
      <family val="2"/>
      <charset val="238"/>
    </font>
    <font>
      <sz val="11"/>
      <name val="Arial"/>
      <family val="2"/>
      <charset val="238"/>
    </font>
    <font>
      <b/>
      <sz val="12"/>
      <color rgb="FFC00000"/>
      <name val="Arial"/>
      <family val="2"/>
      <charset val="238"/>
    </font>
    <font>
      <b/>
      <sz val="8"/>
      <color indexed="60"/>
      <name val="Arial"/>
      <family val="2"/>
      <charset val="238"/>
    </font>
    <font>
      <b/>
      <sz val="12"/>
      <color rgb="FFC00000"/>
      <name val="Arial"/>
      <family val="2"/>
    </font>
    <font>
      <sz val="10"/>
      <name val="Arial"/>
      <family val="2"/>
    </font>
    <font>
      <b/>
      <sz val="9"/>
      <color rgb="FFC00000"/>
      <name val="Arial"/>
      <family val="2"/>
    </font>
    <font>
      <b/>
      <sz val="11"/>
      <color rgb="FFC00000"/>
      <name val="Calibri"/>
      <family val="2"/>
      <scheme val="minor"/>
    </font>
    <font>
      <b/>
      <sz val="10"/>
      <color theme="1"/>
      <name val="Calibri"/>
      <family val="2"/>
      <scheme val="minor"/>
    </font>
    <font>
      <b/>
      <sz val="10"/>
      <color indexed="8"/>
      <name val="Calibri"/>
      <family val="2"/>
    </font>
    <font>
      <b/>
      <sz val="12"/>
      <color indexed="60"/>
      <name val="Calibri"/>
      <family val="2"/>
      <charset val="238"/>
    </font>
    <font>
      <b/>
      <i/>
      <sz val="10"/>
      <color rgb="FFC00000"/>
      <name val="Calibri"/>
      <family val="2"/>
      <charset val="238"/>
      <scheme val="minor"/>
    </font>
    <font>
      <b/>
      <i/>
      <sz val="10"/>
      <color indexed="60"/>
      <name val="Calibri"/>
      <family val="2"/>
      <charset val="238"/>
    </font>
    <font>
      <sz val="12"/>
      <name val="Arial"/>
      <family val="2"/>
    </font>
    <font>
      <b/>
      <sz val="10"/>
      <color rgb="FFC00000"/>
      <name val="Calibri"/>
      <family val="2"/>
      <scheme val="minor"/>
    </font>
    <font>
      <b/>
      <sz val="10"/>
      <name val="Calibri"/>
      <family val="2"/>
      <scheme val="minor"/>
    </font>
    <font>
      <sz val="10"/>
      <color theme="1"/>
      <name val="Calibri"/>
      <family val="2"/>
      <scheme val="minor"/>
    </font>
    <font>
      <b/>
      <sz val="10"/>
      <color rgb="FFC00000"/>
      <name val="Calibri"/>
      <family val="2"/>
      <charset val="238"/>
      <scheme val="minor"/>
    </font>
    <font>
      <b/>
      <sz val="10"/>
      <color indexed="60"/>
      <name val="Calibri"/>
      <family val="2"/>
      <charset val="238"/>
    </font>
    <font>
      <b/>
      <sz val="10"/>
      <color indexed="60"/>
      <name val="Calibri"/>
      <family val="2"/>
    </font>
    <font>
      <b/>
      <i/>
      <sz val="10"/>
      <color theme="1"/>
      <name val="Calibri"/>
      <family val="2"/>
      <scheme val="minor"/>
    </font>
    <font>
      <b/>
      <sz val="10"/>
      <color theme="1"/>
      <name val="Calibri"/>
      <family val="2"/>
      <charset val="238"/>
      <scheme val="minor"/>
    </font>
    <font>
      <sz val="12"/>
      <color theme="1"/>
      <name val="Calibri Light"/>
      <family val="2"/>
    </font>
    <font>
      <b/>
      <sz val="7.5"/>
      <name val="Arial"/>
      <family val="2"/>
    </font>
    <font>
      <b/>
      <sz val="7.5"/>
      <color indexed="60"/>
      <name val="Arial"/>
      <family val="2"/>
    </font>
    <font>
      <sz val="11"/>
      <color theme="0"/>
      <name val="Calibri"/>
      <family val="2"/>
      <scheme val="minor"/>
    </font>
    <font>
      <sz val="7"/>
      <name val="Arial"/>
      <family val="2"/>
    </font>
    <font>
      <b/>
      <u/>
      <sz val="12"/>
      <color theme="1"/>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8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s>
  <cellStyleXfs count="3">
    <xf numFmtId="0" fontId="0" fillId="0" borderId="0"/>
    <xf numFmtId="9" fontId="1" fillId="0" borderId="0" applyFont="0" applyFill="0" applyBorder="0" applyAlignment="0" applyProtection="0"/>
    <xf numFmtId="0" fontId="33" fillId="0" borderId="0"/>
  </cellStyleXfs>
  <cellXfs count="344">
    <xf numFmtId="0" fontId="0" fillId="0" borderId="0" xfId="0"/>
    <xf numFmtId="0" fontId="3" fillId="0" borderId="0" xfId="0" applyFont="1"/>
    <xf numFmtId="0" fontId="4" fillId="0" borderId="0" xfId="0" applyFont="1"/>
    <xf numFmtId="0" fontId="4" fillId="0" borderId="0" xfId="0" applyFont="1" applyAlignment="1">
      <alignment horizontal="center"/>
    </xf>
    <xf numFmtId="0" fontId="5" fillId="0" borderId="0" xfId="0" applyFont="1"/>
    <xf numFmtId="0" fontId="6" fillId="0" borderId="0" xfId="0" applyFont="1"/>
    <xf numFmtId="0" fontId="6" fillId="0" borderId="0" xfId="0" applyFont="1" applyAlignment="1">
      <alignment horizontal="center"/>
    </xf>
    <xf numFmtId="0" fontId="0" fillId="0" borderId="0" xfId="0" applyAlignment="1">
      <alignment horizontal="center"/>
    </xf>
    <xf numFmtId="0" fontId="7" fillId="0" borderId="0" xfId="0" applyFont="1" applyAlignment="1">
      <alignment horizontal="center"/>
    </xf>
    <xf numFmtId="0" fontId="6" fillId="0" borderId="1" xfId="0" applyFont="1" applyFill="1" applyBorder="1" applyAlignment="1"/>
    <xf numFmtId="0" fontId="6" fillId="0" borderId="2" xfId="0" applyFont="1" applyFill="1" applyBorder="1" applyAlignment="1"/>
    <xf numFmtId="0" fontId="6" fillId="0" borderId="2" xfId="0" applyFont="1" applyFill="1" applyBorder="1" applyAlignment="1">
      <alignment horizontal="center"/>
    </xf>
    <xf numFmtId="0" fontId="6" fillId="0" borderId="3" xfId="0" applyFont="1" applyFill="1" applyBorder="1" applyAlignment="1">
      <alignment horizontal="center"/>
    </xf>
    <xf numFmtId="0" fontId="8" fillId="0" borderId="4" xfId="0" applyFont="1" applyFill="1" applyBorder="1" applyAlignment="1"/>
    <xf numFmtId="0" fontId="8" fillId="0" borderId="8" xfId="0" applyFont="1" applyFill="1" applyBorder="1" applyAlignment="1">
      <alignment horizontal="center"/>
    </xf>
    <xf numFmtId="0" fontId="8" fillId="0" borderId="10" xfId="0" applyFont="1" applyFill="1" applyBorder="1" applyAlignment="1"/>
    <xf numFmtId="0" fontId="6" fillId="0" borderId="0" xfId="0" applyFont="1" applyFill="1" applyBorder="1" applyAlignment="1">
      <alignment horizontal="left"/>
    </xf>
    <xf numFmtId="0" fontId="6" fillId="0" borderId="0" xfId="0" applyFont="1" applyFill="1" applyBorder="1" applyAlignment="1">
      <alignment horizontal="center"/>
    </xf>
    <xf numFmtId="0" fontId="8" fillId="0" borderId="0" xfId="0" applyFont="1" applyFill="1" applyBorder="1" applyAlignment="1">
      <alignment horizontal="center"/>
    </xf>
    <xf numFmtId="0" fontId="6" fillId="0" borderId="11" xfId="0" applyFont="1" applyFill="1" applyBorder="1" applyAlignment="1">
      <alignment horizontal="center"/>
    </xf>
    <xf numFmtId="49" fontId="10" fillId="0" borderId="15"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0" fontId="8" fillId="0" borderId="19"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8" fillId="0" borderId="19" xfId="0" applyFont="1" applyFill="1" applyBorder="1" applyAlignment="1">
      <alignment horizontal="center" vertical="center" wrapText="1"/>
    </xf>
    <xf numFmtId="49" fontId="11" fillId="2" borderId="21" xfId="0" applyNumberFormat="1" applyFont="1" applyFill="1" applyBorder="1" applyAlignment="1">
      <alignment horizontal="center"/>
    </xf>
    <xf numFmtId="0" fontId="11" fillId="2" borderId="5" xfId="0" applyFont="1" applyFill="1" applyBorder="1" applyAlignment="1">
      <alignment horizontal="center"/>
    </xf>
    <xf numFmtId="164" fontId="6" fillId="2" borderId="15" xfId="0" applyNumberFormat="1" applyFont="1" applyFill="1" applyBorder="1" applyAlignment="1">
      <alignment horizontal="center"/>
    </xf>
    <xf numFmtId="164" fontId="6" fillId="3" borderId="16" xfId="0" applyNumberFormat="1" applyFont="1" applyFill="1" applyBorder="1" applyAlignment="1">
      <alignment horizontal="center"/>
    </xf>
    <xf numFmtId="164" fontId="8" fillId="3" borderId="26" xfId="0" applyNumberFormat="1" applyFont="1" applyFill="1" applyBorder="1" applyAlignment="1">
      <alignment horizontal="center" vertical="top" wrapText="1"/>
    </xf>
    <xf numFmtId="164" fontId="8" fillId="3" borderId="27" xfId="0" applyNumberFormat="1" applyFont="1" applyFill="1" applyBorder="1" applyAlignment="1">
      <alignment horizontal="center" vertical="top" wrapText="1"/>
    </xf>
    <xf numFmtId="0" fontId="6" fillId="0" borderId="29" xfId="0" applyFont="1" applyFill="1" applyBorder="1" applyAlignment="1">
      <alignment horizontal="center"/>
    </xf>
    <xf numFmtId="164" fontId="8" fillId="2" borderId="26" xfId="0" applyNumberFormat="1" applyFont="1" applyFill="1" applyBorder="1" applyAlignment="1">
      <alignment horizontal="center" vertical="top" wrapText="1"/>
    </xf>
    <xf numFmtId="0" fontId="6" fillId="0" borderId="27" xfId="0" applyFont="1" applyBorder="1" applyAlignment="1">
      <alignment horizontal="center"/>
    </xf>
    <xf numFmtId="164" fontId="12" fillId="3" borderId="31" xfId="0" applyNumberFormat="1" applyFont="1" applyFill="1" applyBorder="1" applyAlignment="1">
      <alignment horizontal="center"/>
    </xf>
    <xf numFmtId="0" fontId="12" fillId="3" borderId="27" xfId="0" applyFont="1" applyFill="1" applyBorder="1" applyAlignment="1">
      <alignment horizontal="center"/>
    </xf>
    <xf numFmtId="0" fontId="12" fillId="0" borderId="0" xfId="0" applyFont="1"/>
    <xf numFmtId="0" fontId="13" fillId="0" borderId="0" xfId="0" applyFont="1"/>
    <xf numFmtId="0" fontId="3" fillId="0" borderId="0" xfId="0" applyFont="1" applyAlignment="1">
      <alignment horizontal="left"/>
    </xf>
    <xf numFmtId="0" fontId="14" fillId="0" borderId="0" xfId="0" applyFont="1" applyAlignment="1">
      <alignment horizontal="center"/>
    </xf>
    <xf numFmtId="0" fontId="15" fillId="0" borderId="0" xfId="0" applyFont="1" applyFill="1" applyBorder="1" applyAlignment="1">
      <alignment horizontal="center"/>
    </xf>
    <xf numFmtId="0" fontId="6" fillId="0" borderId="0" xfId="0" applyFont="1" applyFill="1" applyBorder="1" applyAlignment="1"/>
    <xf numFmtId="0" fontId="9" fillId="0" borderId="0" xfId="0" applyFont="1" applyFill="1" applyBorder="1" applyAlignment="1">
      <alignment horizontal="center"/>
    </xf>
    <xf numFmtId="0" fontId="6" fillId="0" borderId="0" xfId="0" applyFont="1" applyBorder="1" applyAlignment="1">
      <alignment horizontal="center"/>
    </xf>
    <xf numFmtId="0" fontId="16" fillId="0" borderId="0" xfId="0" applyFont="1" applyAlignment="1">
      <alignment horizontal="center"/>
    </xf>
    <xf numFmtId="0" fontId="15" fillId="0" borderId="34" xfId="0" applyFont="1" applyFill="1" applyBorder="1" applyAlignment="1">
      <alignment horizontal="center"/>
    </xf>
    <xf numFmtId="0" fontId="15" fillId="0" borderId="2" xfId="0" applyFont="1" applyFill="1" applyBorder="1" applyAlignment="1">
      <alignment horizontal="center"/>
    </xf>
    <xf numFmtId="0" fontId="6" fillId="0" borderId="35" xfId="0" applyFont="1" applyFill="1" applyBorder="1" applyAlignment="1">
      <alignment horizontal="center"/>
    </xf>
    <xf numFmtId="0" fontId="17" fillId="0" borderId="36" xfId="0" applyFont="1" applyFill="1" applyBorder="1" applyAlignment="1">
      <alignment horizontal="center"/>
    </xf>
    <xf numFmtId="0" fontId="6" fillId="0" borderId="0" xfId="0" applyFont="1" applyFill="1"/>
    <xf numFmtId="0" fontId="0" fillId="0" borderId="0" xfId="0" applyFill="1"/>
    <xf numFmtId="0" fontId="8" fillId="0" borderId="4" xfId="0" applyFont="1" applyFill="1" applyBorder="1" applyAlignment="1">
      <alignment horizontal="center"/>
    </xf>
    <xf numFmtId="0" fontId="6" fillId="2" borderId="8" xfId="0" applyFont="1" applyFill="1" applyBorder="1" applyAlignment="1">
      <alignment horizontal="center"/>
    </xf>
    <xf numFmtId="0" fontId="6" fillId="0" borderId="14" xfId="0" applyFont="1" applyFill="1" applyBorder="1" applyAlignment="1"/>
    <xf numFmtId="49" fontId="17" fillId="2" borderId="37" xfId="0" applyNumberFormat="1" applyFont="1" applyFill="1" applyBorder="1" applyAlignment="1">
      <alignment horizontal="center"/>
    </xf>
    <xf numFmtId="0" fontId="6" fillId="0" borderId="38" xfId="0" applyFont="1" applyFill="1" applyBorder="1" applyAlignment="1"/>
    <xf numFmtId="0" fontId="6" fillId="0" borderId="18" xfId="0" applyFont="1" applyFill="1" applyBorder="1" applyAlignment="1"/>
    <xf numFmtId="49" fontId="18" fillId="0" borderId="16" xfId="0" applyNumberFormat="1" applyFont="1" applyFill="1" applyBorder="1" applyAlignment="1">
      <alignment horizontal="center"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6" fillId="0" borderId="4" xfId="0" applyFont="1" applyBorder="1" applyAlignment="1">
      <alignment horizontal="center"/>
    </xf>
    <xf numFmtId="0" fontId="6" fillId="0" borderId="5" xfId="0" applyFont="1" applyBorder="1" applyAlignment="1">
      <alignment horizontal="left"/>
    </xf>
    <xf numFmtId="164" fontId="6" fillId="2" borderId="8" xfId="0" applyNumberFormat="1" applyFont="1" applyFill="1" applyBorder="1" applyAlignment="1">
      <alignment horizontal="right"/>
    </xf>
    <xf numFmtId="164" fontId="17" fillId="3" borderId="37" xfId="0" applyNumberFormat="1" applyFont="1" applyFill="1" applyBorder="1" applyAlignment="1">
      <alignment horizontal="center"/>
    </xf>
    <xf numFmtId="164" fontId="6" fillId="2" borderId="8" xfId="0" applyNumberFormat="1" applyFont="1" applyFill="1" applyBorder="1" applyAlignment="1">
      <alignment horizontal="center"/>
    </xf>
    <xf numFmtId="0" fontId="19" fillId="3" borderId="4" xfId="0" applyFont="1" applyFill="1" applyBorder="1" applyAlignment="1">
      <alignment horizontal="center"/>
    </xf>
    <xf numFmtId="0" fontId="19" fillId="3" borderId="5" xfId="0" applyFont="1" applyFill="1" applyBorder="1" applyAlignment="1">
      <alignment horizontal="center"/>
    </xf>
    <xf numFmtId="164" fontId="19" fillId="3" borderId="8" xfId="0" applyNumberFormat="1" applyFont="1" applyFill="1" applyBorder="1" applyAlignment="1">
      <alignment horizontal="center"/>
    </xf>
    <xf numFmtId="164" fontId="10" fillId="3" borderId="37" xfId="0" applyNumberFormat="1" applyFont="1" applyFill="1" applyBorder="1" applyAlignment="1">
      <alignment horizontal="center"/>
    </xf>
    <xf numFmtId="0" fontId="20" fillId="3" borderId="4" xfId="0" applyFont="1" applyFill="1" applyBorder="1" applyAlignment="1">
      <alignment horizontal="center"/>
    </xf>
    <xf numFmtId="0" fontId="20" fillId="3" borderId="5" xfId="0" applyFont="1" applyFill="1" applyBorder="1" applyAlignment="1">
      <alignment horizontal="center" wrapText="1"/>
    </xf>
    <xf numFmtId="164" fontId="20" fillId="3" borderId="8" xfId="0" applyNumberFormat="1" applyFont="1" applyFill="1" applyBorder="1" applyAlignment="1">
      <alignment horizontal="center"/>
    </xf>
    <xf numFmtId="164" fontId="11" fillId="3" borderId="37" xfId="0" applyNumberFormat="1" applyFont="1" applyFill="1" applyBorder="1" applyAlignment="1">
      <alignment horizontal="center"/>
    </xf>
    <xf numFmtId="164" fontId="20" fillId="2" borderId="8" xfId="0" applyNumberFormat="1" applyFont="1" applyFill="1" applyBorder="1" applyAlignment="1">
      <alignment horizontal="center"/>
    </xf>
    <xf numFmtId="0" fontId="10" fillId="4" borderId="5" xfId="0" applyFont="1" applyFill="1" applyBorder="1" applyAlignment="1">
      <alignment horizontal="center"/>
    </xf>
    <xf numFmtId="164" fontId="10" fillId="4" borderId="8" xfId="0" applyNumberFormat="1" applyFont="1" applyFill="1" applyBorder="1" applyAlignment="1">
      <alignment horizontal="center"/>
    </xf>
    <xf numFmtId="164" fontId="10" fillId="4" borderId="37" xfId="0" applyNumberFormat="1" applyFont="1" applyFill="1" applyBorder="1" applyAlignment="1">
      <alignment horizontal="center"/>
    </xf>
    <xf numFmtId="164" fontId="8" fillId="0" borderId="8" xfId="0" applyNumberFormat="1" applyFont="1" applyBorder="1" applyAlignment="1">
      <alignment horizontal="center"/>
    </xf>
    <xf numFmtId="164" fontId="8" fillId="2" borderId="8" xfId="0" applyNumberFormat="1" applyFont="1" applyFill="1" applyBorder="1" applyAlignment="1">
      <alignment horizontal="center"/>
    </xf>
    <xf numFmtId="164" fontId="11" fillId="0" borderId="37" xfId="0" applyNumberFormat="1" applyFont="1" applyBorder="1" applyAlignment="1">
      <alignment horizontal="center"/>
    </xf>
    <xf numFmtId="164" fontId="10" fillId="5" borderId="43" xfId="0" applyNumberFormat="1" applyFont="1" applyFill="1" applyBorder="1" applyAlignment="1">
      <alignment horizontal="center"/>
    </xf>
    <xf numFmtId="164" fontId="10" fillId="5" borderId="44" xfId="0" applyNumberFormat="1" applyFont="1" applyFill="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wrapText="1"/>
    </xf>
    <xf numFmtId="164" fontId="8" fillId="0" borderId="0" xfId="0" applyNumberFormat="1" applyFont="1" applyBorder="1" applyAlignment="1">
      <alignment horizontal="center"/>
    </xf>
    <xf numFmtId="164" fontId="11" fillId="0" borderId="0" xfId="0" applyNumberFormat="1" applyFont="1" applyBorder="1" applyAlignment="1">
      <alignment horizontal="center"/>
    </xf>
    <xf numFmtId="0" fontId="21" fillId="0" borderId="0" xfId="0" applyFont="1" applyAlignment="1">
      <alignment horizontal="center"/>
    </xf>
    <xf numFmtId="0" fontId="22" fillId="0" borderId="0" xfId="0" applyFont="1" applyBorder="1"/>
    <xf numFmtId="0" fontId="14" fillId="0" borderId="0" xfId="0" applyFont="1" applyBorder="1"/>
    <xf numFmtId="0" fontId="14" fillId="0" borderId="0" xfId="0" applyFont="1"/>
    <xf numFmtId="0" fontId="23" fillId="0" borderId="0" xfId="0" applyFont="1" applyBorder="1"/>
    <xf numFmtId="0" fontId="24" fillId="0" borderId="0" xfId="0" applyFont="1" applyBorder="1"/>
    <xf numFmtId="0" fontId="25" fillId="0" borderId="4" xfId="0" applyFont="1" applyFill="1" applyBorder="1" applyAlignment="1">
      <alignment horizontal="center" vertical="center"/>
    </xf>
    <xf numFmtId="0" fontId="25" fillId="0" borderId="8" xfId="0" applyFont="1" applyFill="1" applyBorder="1" applyAlignment="1">
      <alignment horizontal="center" vertical="center"/>
    </xf>
    <xf numFmtId="0" fontId="8" fillId="2" borderId="8" xfId="0" applyFont="1" applyFill="1" applyBorder="1" applyAlignment="1">
      <alignment horizontal="center" vertical="center"/>
    </xf>
    <xf numFmtId="0" fontId="26" fillId="0" borderId="0" xfId="0" applyFont="1" applyBorder="1"/>
    <xf numFmtId="0" fontId="27" fillId="0" borderId="0" xfId="0" applyFont="1" applyBorder="1"/>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25" fillId="0" borderId="32" xfId="0" applyFont="1" applyBorder="1" applyAlignment="1">
      <alignment horizontal="left"/>
    </xf>
    <xf numFmtId="0" fontId="25" fillId="0" borderId="0" xfId="0" applyFont="1" applyBorder="1" applyAlignment="1">
      <alignment horizontal="left"/>
    </xf>
    <xf numFmtId="0" fontId="30" fillId="0" borderId="31" xfId="0" applyFont="1" applyBorder="1" applyAlignment="1">
      <alignment horizontal="center"/>
    </xf>
    <xf numFmtId="0" fontId="30" fillId="0" borderId="26" xfId="0" applyFont="1" applyBorder="1" applyAlignment="1">
      <alignment horizontal="center"/>
    </xf>
    <xf numFmtId="0" fontId="30" fillId="0" borderId="0" xfId="0" applyFont="1" applyAlignment="1">
      <alignment horizontal="center" vertical="center" wrapText="1"/>
    </xf>
    <xf numFmtId="0" fontId="6" fillId="0" borderId="0" xfId="0" applyFont="1" applyAlignment="1">
      <alignment vertical="center" wrapText="1"/>
    </xf>
    <xf numFmtId="0" fontId="33" fillId="2" borderId="40" xfId="0" applyFont="1" applyFill="1" applyBorder="1" applyAlignment="1">
      <alignment horizontal="center" vertical="center"/>
    </xf>
    <xf numFmtId="3" fontId="33" fillId="2" borderId="8" xfId="0" applyNumberFormat="1" applyFont="1" applyFill="1" applyBorder="1" applyAlignment="1">
      <alignment horizontal="right" vertical="center"/>
    </xf>
    <xf numFmtId="0" fontId="11" fillId="0" borderId="0" xfId="0" applyFont="1" applyFill="1" applyBorder="1" applyAlignment="1">
      <alignment horizontal="center" vertical="center"/>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xf>
    <xf numFmtId="0" fontId="6" fillId="2" borderId="55" xfId="0" applyFont="1" applyFill="1" applyBorder="1" applyAlignment="1">
      <alignment horizontal="center"/>
    </xf>
    <xf numFmtId="164" fontId="6" fillId="2" borderId="8" xfId="0" applyNumberFormat="1" applyFont="1" applyFill="1" applyBorder="1" applyAlignment="1">
      <alignment horizontal="center" vertical="center"/>
    </xf>
    <xf numFmtId="0" fontId="6" fillId="2" borderId="56" xfId="0" applyFont="1" applyFill="1" applyBorder="1" applyAlignment="1">
      <alignment horizontal="center"/>
    </xf>
    <xf numFmtId="0" fontId="6" fillId="2" borderId="63" xfId="0" applyFont="1" applyFill="1" applyBorder="1" applyAlignment="1">
      <alignment horizontal="center"/>
    </xf>
    <xf numFmtId="0" fontId="6" fillId="2" borderId="58" xfId="0" applyFont="1" applyFill="1" applyBorder="1" applyAlignment="1">
      <alignment horizontal="center"/>
    </xf>
    <xf numFmtId="0" fontId="6" fillId="2" borderId="64" xfId="0" applyFont="1" applyFill="1" applyBorder="1" applyAlignment="1">
      <alignment horizontal="center"/>
    </xf>
    <xf numFmtId="164" fontId="6" fillId="2" borderId="58" xfId="0" applyNumberFormat="1" applyFont="1" applyFill="1" applyBorder="1" applyAlignment="1">
      <alignment horizontal="center" vertical="center"/>
    </xf>
    <xf numFmtId="0" fontId="6" fillId="2" borderId="65" xfId="0" applyFont="1" applyFill="1" applyBorder="1" applyAlignment="1">
      <alignment horizontal="center"/>
    </xf>
    <xf numFmtId="164" fontId="6" fillId="0" borderId="0" xfId="0" applyNumberFormat="1" applyFont="1" applyFill="1" applyBorder="1" applyAlignment="1">
      <alignment horizontal="center" vertical="center"/>
    </xf>
    <xf numFmtId="0" fontId="22" fillId="0" borderId="0" xfId="0" applyFont="1" applyAlignment="1">
      <alignment horizontal="left"/>
    </xf>
    <xf numFmtId="0" fontId="22" fillId="0" borderId="0" xfId="0" applyFont="1" applyAlignment="1"/>
    <xf numFmtId="0" fontId="22" fillId="0" borderId="0" xfId="0" applyFont="1"/>
    <xf numFmtId="0" fontId="34" fillId="0" borderId="0" xfId="0" applyFont="1" applyBorder="1" applyAlignment="1">
      <alignment horizontal="left"/>
    </xf>
    <xf numFmtId="0" fontId="35" fillId="0" borderId="0" xfId="0" applyFont="1" applyAlignment="1">
      <alignment horizontal="center"/>
    </xf>
    <xf numFmtId="0" fontId="16" fillId="0" borderId="0" xfId="0" applyFont="1"/>
    <xf numFmtId="0" fontId="0" fillId="0" borderId="0" xfId="0" applyAlignment="1">
      <alignment vertical="center" wrapText="1"/>
    </xf>
    <xf numFmtId="0" fontId="36" fillId="0" borderId="8"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7" xfId="0" applyFont="1" applyFill="1" applyBorder="1" applyAlignment="1">
      <alignment horizontal="center" vertical="center" wrapText="1"/>
    </xf>
    <xf numFmtId="0" fontId="21" fillId="0" borderId="0" xfId="0" applyFont="1" applyAlignment="1">
      <alignment vertical="center" wrapText="1"/>
    </xf>
    <xf numFmtId="0" fontId="39" fillId="0" borderId="0" xfId="0" applyFont="1" applyAlignment="1">
      <alignment horizontal="left"/>
    </xf>
    <xf numFmtId="0" fontId="39" fillId="0" borderId="0" xfId="0" applyFont="1"/>
    <xf numFmtId="0" fontId="3" fillId="0" borderId="0" xfId="2" applyFont="1" applyFill="1" applyAlignment="1">
      <alignment vertical="center"/>
    </xf>
    <xf numFmtId="0" fontId="4" fillId="0" borderId="0" xfId="2" applyFont="1" applyFill="1" applyAlignment="1">
      <alignment vertical="center"/>
    </xf>
    <xf numFmtId="0" fontId="4" fillId="0" borderId="0" xfId="2" applyFont="1" applyFill="1" applyAlignment="1">
      <alignment horizontal="left" vertical="center"/>
    </xf>
    <xf numFmtId="0" fontId="4" fillId="0" borderId="0" xfId="2" applyFont="1" applyFill="1" applyBorder="1" applyAlignment="1">
      <alignment vertical="center"/>
    </xf>
    <xf numFmtId="0" fontId="9" fillId="0" borderId="0" xfId="2" applyFont="1" applyFill="1" applyAlignment="1">
      <alignment vertical="center"/>
    </xf>
    <xf numFmtId="0" fontId="33" fillId="0" borderId="0" xfId="2" applyFill="1" applyAlignment="1">
      <alignment vertical="center"/>
    </xf>
    <xf numFmtId="0" fontId="33" fillId="0" borderId="0" xfId="2" applyFill="1" applyBorder="1" applyAlignment="1">
      <alignment vertical="center"/>
    </xf>
    <xf numFmtId="0" fontId="7" fillId="0" borderId="0" xfId="2" applyFont="1" applyFill="1" applyAlignment="1">
      <alignment vertical="center"/>
    </xf>
    <xf numFmtId="0" fontId="13" fillId="0" borderId="0" xfId="2" applyFont="1" applyFill="1" applyAlignment="1">
      <alignment vertical="center"/>
    </xf>
    <xf numFmtId="0" fontId="13" fillId="0" borderId="0" xfId="2" applyFont="1" applyFill="1" applyBorder="1" applyAlignment="1">
      <alignment vertical="center"/>
    </xf>
    <xf numFmtId="0" fontId="33" fillId="0" borderId="0" xfId="2" applyFill="1" applyAlignment="1">
      <alignment vertical="center" wrapText="1"/>
    </xf>
    <xf numFmtId="0" fontId="9" fillId="0" borderId="0" xfId="2" applyFont="1" applyFill="1" applyAlignment="1">
      <alignment vertical="center" wrapText="1"/>
    </xf>
    <xf numFmtId="0" fontId="33" fillId="0" borderId="0" xfId="2" applyFill="1" applyBorder="1" applyAlignment="1">
      <alignment vertical="center" wrapText="1"/>
    </xf>
    <xf numFmtId="0" fontId="8" fillId="0" borderId="73" xfId="2" applyFont="1" applyFill="1" applyBorder="1" applyAlignment="1">
      <alignment horizontal="center" vertical="center" wrapText="1"/>
    </xf>
    <xf numFmtId="0" fontId="8" fillId="0" borderId="19" xfId="2" applyFont="1" applyFill="1" applyBorder="1" applyAlignment="1">
      <alignment horizontal="center" vertical="center" wrapText="1"/>
    </xf>
    <xf numFmtId="0" fontId="8" fillId="0" borderId="29" xfId="2" applyFont="1" applyFill="1" applyBorder="1" applyAlignment="1">
      <alignment horizontal="center" vertical="center" wrapText="1"/>
    </xf>
    <xf numFmtId="0" fontId="33" fillId="2" borderId="77" xfId="2" applyFill="1" applyBorder="1" applyAlignment="1">
      <alignment vertical="center" wrapText="1"/>
    </xf>
    <xf numFmtId="0" fontId="33" fillId="2" borderId="39" xfId="2" applyFill="1" applyBorder="1" applyAlignment="1">
      <alignment vertical="center" wrapText="1"/>
    </xf>
    <xf numFmtId="0" fontId="33" fillId="2" borderId="23" xfId="2" applyFill="1" applyBorder="1" applyAlignment="1">
      <alignment vertical="center" wrapText="1"/>
    </xf>
    <xf numFmtId="0" fontId="33" fillId="2" borderId="4" xfId="2" applyFill="1" applyBorder="1" applyAlignment="1">
      <alignment vertical="center" wrapText="1"/>
    </xf>
    <xf numFmtId="0" fontId="33" fillId="2" borderId="8" xfId="2" applyFill="1" applyBorder="1" applyAlignment="1">
      <alignment vertical="center" wrapText="1"/>
    </xf>
    <xf numFmtId="0" fontId="33" fillId="2" borderId="37" xfId="2" applyFill="1" applyBorder="1" applyAlignment="1">
      <alignment vertical="center" wrapText="1"/>
    </xf>
    <xf numFmtId="0" fontId="33" fillId="2" borderId="66" xfId="2" applyFill="1" applyBorder="1" applyAlignment="1">
      <alignment vertical="center" wrapText="1"/>
    </xf>
    <xf numFmtId="0" fontId="33" fillId="2" borderId="43" xfId="2" applyFill="1" applyBorder="1" applyAlignment="1">
      <alignment vertical="center" wrapText="1"/>
    </xf>
    <xf numFmtId="0" fontId="33" fillId="2" borderId="44" xfId="2" applyFill="1" applyBorder="1" applyAlignment="1">
      <alignment vertical="center" wrapText="1"/>
    </xf>
    <xf numFmtId="0" fontId="5" fillId="0" borderId="0" xfId="2" applyFont="1" applyFill="1" applyBorder="1" applyAlignment="1">
      <alignment vertical="center" wrapText="1"/>
    </xf>
    <xf numFmtId="0" fontId="41" fillId="0" borderId="0" xfId="2" applyFont="1" applyFill="1" applyBorder="1" applyAlignment="1">
      <alignment horizontal="center" vertical="center" wrapText="1"/>
    </xf>
    <xf numFmtId="0" fontId="9" fillId="0" borderId="0" xfId="2" applyFont="1" applyFill="1" applyBorder="1" applyAlignment="1">
      <alignment vertical="center" wrapText="1"/>
    </xf>
    <xf numFmtId="0" fontId="36" fillId="2" borderId="8" xfId="0" applyFont="1" applyFill="1" applyBorder="1" applyAlignment="1">
      <alignment horizontal="left" vertical="center" wrapText="1"/>
    </xf>
    <xf numFmtId="0" fontId="42" fillId="0" borderId="48" xfId="0" applyFont="1" applyBorder="1" applyAlignment="1">
      <alignment horizontal="center" vertical="center" wrapText="1"/>
    </xf>
    <xf numFmtId="0" fontId="43" fillId="2" borderId="51" xfId="0" applyFont="1" applyFill="1" applyBorder="1" applyAlignment="1">
      <alignment horizontal="center" vertical="center" wrapText="1"/>
    </xf>
    <xf numFmtId="0" fontId="42" fillId="0" borderId="51" xfId="0" applyFont="1" applyBorder="1" applyAlignment="1">
      <alignment horizontal="center" vertical="center" wrapText="1"/>
    </xf>
    <xf numFmtId="0" fontId="16" fillId="0" borderId="67" xfId="0" applyFont="1" applyBorder="1" applyAlignment="1">
      <alignment horizontal="center" vertical="center" wrapText="1"/>
    </xf>
    <xf numFmtId="0" fontId="44" fillId="0" borderId="0" xfId="0" applyFont="1" applyAlignment="1">
      <alignment vertical="center" wrapText="1"/>
    </xf>
    <xf numFmtId="0" fontId="36" fillId="2" borderId="8" xfId="0" applyNumberFormat="1" applyFont="1" applyFill="1" applyBorder="1" applyAlignment="1">
      <alignment horizontal="center" vertical="center" wrapText="1"/>
    </xf>
    <xf numFmtId="0" fontId="42" fillId="0" borderId="19" xfId="0" applyFont="1" applyBorder="1" applyAlignment="1">
      <alignment horizontal="center" vertical="center" wrapText="1"/>
    </xf>
    <xf numFmtId="0" fontId="36" fillId="0" borderId="33" xfId="0" applyFont="1" applyFill="1" applyBorder="1" applyAlignment="1">
      <alignment horizontal="center" vertical="center" wrapText="1"/>
    </xf>
    <xf numFmtId="0" fontId="36" fillId="0" borderId="38"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48" fillId="0" borderId="4" xfId="0" applyFont="1" applyBorder="1" applyAlignment="1">
      <alignment horizontal="center" vertical="center" wrapText="1"/>
    </xf>
    <xf numFmtId="0" fontId="36" fillId="0" borderId="5"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37" xfId="0" applyFont="1" applyFill="1" applyBorder="1" applyAlignment="1">
      <alignment horizontal="center" vertical="center" wrapText="1"/>
    </xf>
    <xf numFmtId="9" fontId="33" fillId="3" borderId="7" xfId="1"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37" xfId="0" applyFont="1" applyFill="1" applyBorder="1" applyAlignment="1">
      <alignment horizontal="center" vertical="center" wrapText="1"/>
    </xf>
    <xf numFmtId="0" fontId="48" fillId="0" borderId="66" xfId="0" applyFont="1" applyBorder="1" applyAlignment="1">
      <alignment horizontal="center" vertical="center" wrapText="1"/>
    </xf>
    <xf numFmtId="0" fontId="36" fillId="2" borderId="43" xfId="0" applyFont="1" applyFill="1" applyBorder="1" applyAlignment="1">
      <alignment horizontal="left" vertical="center" wrapText="1"/>
    </xf>
    <xf numFmtId="0" fontId="36" fillId="0" borderId="43" xfId="0" applyFont="1" applyFill="1" applyBorder="1" applyAlignment="1">
      <alignment horizontal="center" vertical="center" wrapText="1"/>
    </xf>
    <xf numFmtId="0" fontId="36" fillId="0" borderId="71" xfId="0" applyFont="1" applyFill="1" applyBorder="1" applyAlignment="1">
      <alignment horizontal="center" vertical="center" wrapText="1"/>
    </xf>
    <xf numFmtId="0" fontId="44" fillId="0" borderId="43" xfId="0" applyFont="1" applyFill="1" applyBorder="1" applyAlignment="1">
      <alignment horizontal="center" vertical="center" wrapText="1"/>
    </xf>
    <xf numFmtId="0" fontId="44" fillId="0" borderId="44" xfId="0" applyFont="1" applyFill="1" applyBorder="1" applyAlignment="1">
      <alignment horizontal="center" vertical="center" wrapText="1"/>
    </xf>
    <xf numFmtId="0" fontId="44" fillId="0" borderId="0" xfId="0" applyFont="1"/>
    <xf numFmtId="0" fontId="44" fillId="0" borderId="0" xfId="0" applyFont="1" applyAlignment="1">
      <alignment horizontal="center"/>
    </xf>
    <xf numFmtId="0" fontId="9" fillId="2" borderId="39" xfId="2" applyFont="1" applyFill="1" applyBorder="1" applyAlignment="1">
      <alignment vertical="center" wrapText="1"/>
    </xf>
    <xf numFmtId="0" fontId="50" fillId="0" borderId="0" xfId="2" applyFont="1" applyFill="1"/>
    <xf numFmtId="0" fontId="50" fillId="0" borderId="4" xfId="2" applyFont="1" applyFill="1" applyBorder="1"/>
    <xf numFmtId="0" fontId="50" fillId="0" borderId="8" xfId="2" applyFont="1" applyFill="1" applyBorder="1"/>
    <xf numFmtId="0" fontId="50" fillId="0" borderId="37" xfId="2" applyFont="1" applyFill="1" applyBorder="1"/>
    <xf numFmtId="3" fontId="50" fillId="0" borderId="4" xfId="2" applyNumberFormat="1" applyFont="1" applyFill="1" applyBorder="1"/>
    <xf numFmtId="3" fontId="50" fillId="0" borderId="8" xfId="2" applyNumberFormat="1" applyFont="1" applyFill="1" applyBorder="1"/>
    <xf numFmtId="0" fontId="50" fillId="0" borderId="78" xfId="2" applyFont="1" applyFill="1" applyBorder="1"/>
    <xf numFmtId="0" fontId="50" fillId="0" borderId="79" xfId="2" applyFont="1" applyFill="1" applyBorder="1"/>
    <xf numFmtId="0" fontId="50" fillId="0" borderId="66" xfId="2" applyFont="1" applyFill="1" applyBorder="1"/>
    <xf numFmtId="0" fontId="50" fillId="0" borderId="43" xfId="2" applyFont="1" applyFill="1" applyBorder="1"/>
    <xf numFmtId="0" fontId="50" fillId="0" borderId="44" xfId="2" applyFont="1" applyFill="1" applyBorder="1"/>
    <xf numFmtId="0" fontId="30" fillId="0" borderId="24" xfId="0" applyFont="1" applyBorder="1" applyAlignment="1">
      <alignment horizontal="center"/>
    </xf>
    <xf numFmtId="49" fontId="9" fillId="0" borderId="40" xfId="0" applyNumberFormat="1" applyFont="1" applyBorder="1" applyAlignment="1">
      <alignment horizontal="center" vertical="center"/>
    </xf>
    <xf numFmtId="0" fontId="33" fillId="2" borderId="41" xfId="0" applyFont="1" applyFill="1" applyBorder="1" applyAlignment="1">
      <alignment horizontal="center" vertical="center"/>
    </xf>
    <xf numFmtId="3" fontId="33" fillId="2" borderId="48" xfId="0" applyNumberFormat="1" applyFont="1" applyFill="1" applyBorder="1" applyAlignment="1">
      <alignment horizontal="right" vertical="center"/>
    </xf>
    <xf numFmtId="3" fontId="33" fillId="2" borderId="51" xfId="0" applyNumberFormat="1" applyFont="1" applyFill="1" applyBorder="1" applyAlignment="1">
      <alignment horizontal="right" vertical="center"/>
    </xf>
    <xf numFmtId="3" fontId="33" fillId="3" borderId="83" xfId="0" applyNumberFormat="1" applyFont="1" applyFill="1" applyBorder="1" applyAlignment="1">
      <alignment horizontal="right" vertical="center"/>
    </xf>
    <xf numFmtId="3" fontId="33" fillId="2" borderId="4" xfId="0" applyNumberFormat="1" applyFont="1" applyFill="1" applyBorder="1" applyAlignment="1">
      <alignment horizontal="right" vertical="center"/>
    </xf>
    <xf numFmtId="3" fontId="33" fillId="3" borderId="37" xfId="0" applyNumberFormat="1" applyFont="1" applyFill="1" applyBorder="1" applyAlignment="1">
      <alignment horizontal="right" vertical="center"/>
    </xf>
    <xf numFmtId="3" fontId="33" fillId="2" borderId="66" xfId="0" applyNumberFormat="1" applyFont="1" applyFill="1" applyBorder="1" applyAlignment="1">
      <alignment horizontal="right" vertical="center"/>
    </xf>
    <xf numFmtId="3" fontId="33" fillId="2" borderId="43" xfId="0" applyNumberFormat="1" applyFont="1" applyFill="1" applyBorder="1" applyAlignment="1">
      <alignment horizontal="right" vertical="center"/>
    </xf>
    <xf numFmtId="3" fontId="33" fillId="3" borderId="44" xfId="0" applyNumberFormat="1" applyFont="1" applyFill="1" applyBorder="1" applyAlignment="1">
      <alignment horizontal="right" vertical="center"/>
    </xf>
    <xf numFmtId="3" fontId="33" fillId="3" borderId="49" xfId="0" applyNumberFormat="1" applyFont="1" applyFill="1" applyBorder="1" applyAlignment="1">
      <alignment horizontal="right" vertical="center"/>
    </xf>
    <xf numFmtId="3" fontId="33" fillId="3" borderId="5" xfId="0" applyNumberFormat="1" applyFont="1" applyFill="1" applyBorder="1" applyAlignment="1">
      <alignment horizontal="right" vertical="center"/>
    </xf>
    <xf numFmtId="3" fontId="33" fillId="3" borderId="71" xfId="0" applyNumberFormat="1" applyFont="1" applyFill="1" applyBorder="1" applyAlignment="1">
      <alignment horizontal="right" vertical="center"/>
    </xf>
    <xf numFmtId="0" fontId="2" fillId="2" borderId="8" xfId="0" applyFont="1" applyFill="1" applyBorder="1" applyAlignment="1">
      <alignment horizontal="left" vertical="center" wrapText="1"/>
    </xf>
    <xf numFmtId="0" fontId="2" fillId="2" borderId="43" xfId="0" applyFont="1" applyFill="1" applyBorder="1" applyAlignment="1">
      <alignment horizontal="left" vertical="center" wrapText="1"/>
    </xf>
    <xf numFmtId="3" fontId="53" fillId="6" borderId="0" xfId="0" applyNumberFormat="1" applyFont="1" applyFill="1"/>
    <xf numFmtId="3" fontId="54" fillId="2" borderId="81" xfId="0" applyNumberFormat="1" applyFont="1" applyFill="1" applyBorder="1" applyAlignment="1">
      <alignment horizontal="center" vertical="center" wrapText="1"/>
    </xf>
    <xf numFmtId="49" fontId="9" fillId="0" borderId="12"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70" xfId="0" applyNumberFormat="1" applyFont="1" applyBorder="1" applyAlignment="1">
      <alignment horizontal="center" vertical="center"/>
    </xf>
    <xf numFmtId="49" fontId="9" fillId="0" borderId="75" xfId="0" applyNumberFormat="1" applyFont="1" applyBorder="1" applyAlignment="1">
      <alignment horizontal="center" vertical="center"/>
    </xf>
    <xf numFmtId="3" fontId="49" fillId="0" borderId="37"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6" fillId="0" borderId="0" xfId="0" applyFont="1" applyFill="1" applyBorder="1" applyAlignment="1">
      <alignment horizontal="center"/>
    </xf>
    <xf numFmtId="1" fontId="0" fillId="0" borderId="0" xfId="0" applyNumberFormat="1"/>
    <xf numFmtId="0" fontId="0" fillId="0" borderId="15" xfId="0" applyBorder="1"/>
    <xf numFmtId="0" fontId="0" fillId="0" borderId="39" xfId="0" applyBorder="1" applyAlignment="1">
      <alignment horizontal="center" wrapText="1"/>
    </xf>
    <xf numFmtId="0" fontId="0" fillId="0" borderId="5" xfId="0" applyBorder="1"/>
    <xf numFmtId="0" fontId="0" fillId="0" borderId="7" xfId="0" applyBorder="1"/>
    <xf numFmtId="0" fontId="0" fillId="0" borderId="33" xfId="0" applyBorder="1" applyAlignment="1">
      <alignment horizontal="center" wrapText="1"/>
    </xf>
    <xf numFmtId="0" fontId="0" fillId="0" borderId="8" xfId="0" applyBorder="1"/>
    <xf numFmtId="0" fontId="0" fillId="0" borderId="7" xfId="0" applyBorder="1" applyAlignment="1">
      <alignment horizontal="center" wrapText="1"/>
    </xf>
    <xf numFmtId="0" fontId="0" fillId="0" borderId="34" xfId="0" applyBorder="1"/>
    <xf numFmtId="0" fontId="0" fillId="0" borderId="35" xfId="0" applyBorder="1"/>
    <xf numFmtId="0" fontId="0" fillId="0" borderId="36" xfId="0" applyBorder="1"/>
    <xf numFmtId="0" fontId="0" fillId="0" borderId="4" xfId="0" applyBorder="1" applyAlignment="1">
      <alignment horizontal="center" wrapText="1"/>
    </xf>
    <xf numFmtId="0" fontId="0" fillId="0" borderId="37" xfId="0" applyBorder="1" applyAlignment="1">
      <alignment horizontal="center" wrapText="1"/>
    </xf>
    <xf numFmtId="1" fontId="0" fillId="0" borderId="37" xfId="0" applyNumberFormat="1" applyBorder="1"/>
    <xf numFmtId="0" fontId="0" fillId="0" borderId="37" xfId="0" applyBorder="1"/>
    <xf numFmtId="1" fontId="0" fillId="0" borderId="66" xfId="0" applyNumberFormat="1" applyBorder="1"/>
    <xf numFmtId="1" fontId="0" fillId="0" borderId="44" xfId="0" applyNumberFormat="1" applyBorder="1"/>
    <xf numFmtId="0" fontId="0" fillId="0" borderId="4" xfId="0" applyBorder="1"/>
    <xf numFmtId="0" fontId="0" fillId="0" borderId="72" xfId="0" applyBorder="1"/>
    <xf numFmtId="0" fontId="0" fillId="0" borderId="73" xfId="0" applyBorder="1"/>
    <xf numFmtId="0" fontId="0" fillId="0" borderId="77" xfId="0" applyBorder="1" applyAlignment="1">
      <alignment horizontal="center"/>
    </xf>
    <xf numFmtId="0" fontId="0" fillId="0" borderId="21" xfId="0" applyBorder="1"/>
    <xf numFmtId="0" fontId="0" fillId="0" borderId="41" xfId="0" applyBorder="1"/>
    <xf numFmtId="0" fontId="0" fillId="0" borderId="84" xfId="0" applyFill="1" applyBorder="1"/>
    <xf numFmtId="0" fontId="0" fillId="0" borderId="42" xfId="0" applyBorder="1"/>
    <xf numFmtId="0" fontId="0" fillId="0" borderId="85" xfId="0" applyBorder="1"/>
    <xf numFmtId="0" fontId="0" fillId="0" borderId="71" xfId="0" applyBorder="1"/>
    <xf numFmtId="1" fontId="0" fillId="0" borderId="42" xfId="0" applyNumberFormat="1" applyBorder="1"/>
    <xf numFmtId="1" fontId="0" fillId="0" borderId="5" xfId="0" applyNumberFormat="1" applyBorder="1"/>
    <xf numFmtId="1" fontId="0" fillId="0" borderId="71" xfId="0" applyNumberFormat="1" applyBorder="1"/>
    <xf numFmtId="3" fontId="0" fillId="0" borderId="0" xfId="0" applyNumberFormat="1"/>
    <xf numFmtId="164" fontId="5" fillId="2" borderId="8" xfId="0" applyNumberFormat="1" applyFont="1" applyFill="1" applyBorder="1" applyAlignment="1">
      <alignment horizontal="center"/>
    </xf>
    <xf numFmtId="0" fontId="55" fillId="0" borderId="37" xfId="0" applyFont="1" applyFill="1" applyBorder="1" applyAlignment="1">
      <alignment horizontal="center" vertical="center" wrapText="1"/>
    </xf>
    <xf numFmtId="0" fontId="8" fillId="0" borderId="24" xfId="0" applyFont="1" applyBorder="1" applyAlignment="1">
      <alignment horizontal="center"/>
    </xf>
    <xf numFmtId="0" fontId="8" fillId="0" borderId="28" xfId="0" applyFont="1" applyBorder="1" applyAlignment="1">
      <alignment horizontal="center"/>
    </xf>
    <xf numFmtId="0" fontId="10" fillId="0" borderId="24" xfId="0" applyFont="1" applyFill="1" applyBorder="1" applyAlignment="1">
      <alignment horizontal="center"/>
    </xf>
    <xf numFmtId="0" fontId="10" fillId="0" borderId="30" xfId="0" applyFont="1" applyFill="1" applyBorder="1" applyAlignment="1">
      <alignment horizontal="center"/>
    </xf>
    <xf numFmtId="0" fontId="8" fillId="0" borderId="13" xfId="0" applyFont="1" applyBorder="1" applyAlignment="1">
      <alignment horizontal="center" vertical="center" wrapText="1"/>
    </xf>
    <xf numFmtId="0" fontId="8" fillId="0" borderId="24" xfId="0" applyFont="1" applyFill="1" applyBorder="1" applyAlignment="1">
      <alignment horizontal="center"/>
    </xf>
    <xf numFmtId="0" fontId="8" fillId="0" borderId="25" xfId="0" applyFont="1" applyFill="1" applyBorder="1" applyAlignment="1">
      <alignment horizontal="center"/>
    </xf>
    <xf numFmtId="0" fontId="6" fillId="2" borderId="5" xfId="0" applyFont="1" applyFill="1" applyBorder="1" applyAlignment="1">
      <alignment horizontal="left"/>
    </xf>
    <xf numFmtId="0" fontId="6" fillId="2" borderId="6" xfId="0" applyFont="1" applyFill="1" applyBorder="1" applyAlignment="1">
      <alignment horizontal="left"/>
    </xf>
    <xf numFmtId="0" fontId="6" fillId="2" borderId="7" xfId="0" applyFont="1" applyFill="1" applyBorder="1" applyAlignment="1">
      <alignment horizontal="left"/>
    </xf>
    <xf numFmtId="0" fontId="8" fillId="2" borderId="5" xfId="0" applyFont="1" applyFill="1" applyBorder="1" applyAlignment="1">
      <alignment horizontal="center"/>
    </xf>
    <xf numFmtId="0" fontId="8" fillId="2" borderId="9" xfId="0" applyFont="1" applyFill="1" applyBorder="1" applyAlignment="1">
      <alignment horizont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9" xfId="0" applyFont="1" applyFill="1" applyBorder="1" applyAlignment="1">
      <alignment horizontal="center"/>
    </xf>
    <xf numFmtId="0" fontId="8" fillId="0" borderId="20" xfId="0" applyFont="1" applyFill="1" applyBorder="1" applyAlignment="1">
      <alignment horizontal="center" vertical="center"/>
    </xf>
    <xf numFmtId="0" fontId="8" fillId="0" borderId="2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3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3" xfId="0" applyFont="1" applyFill="1" applyBorder="1" applyAlignment="1">
      <alignment horizontal="center" vertical="center"/>
    </xf>
    <xf numFmtId="0" fontId="20" fillId="0" borderId="40" xfId="0" applyFont="1" applyBorder="1" applyAlignment="1">
      <alignment horizontal="center"/>
    </xf>
    <xf numFmtId="0" fontId="20" fillId="0" borderId="7" xfId="0" applyFont="1" applyBorder="1" applyAlignment="1">
      <alignment horizontal="center"/>
    </xf>
    <xf numFmtId="0" fontId="10" fillId="5" borderId="41" xfId="0" applyFont="1" applyFill="1" applyBorder="1" applyAlignment="1">
      <alignment horizontal="center" vertical="center"/>
    </xf>
    <xf numFmtId="0" fontId="10" fillId="5" borderId="42" xfId="0" applyFont="1" applyFill="1" applyBorder="1" applyAlignment="1">
      <alignment horizontal="center" vertical="center"/>
    </xf>
    <xf numFmtId="0" fontId="8" fillId="0" borderId="15"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5" xfId="0" applyFont="1" applyBorder="1" applyAlignment="1">
      <alignment horizontal="center" vertical="center" wrapText="1"/>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5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2"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51" fillId="0" borderId="50" xfId="0" applyFont="1" applyBorder="1" applyAlignment="1">
      <alignment horizontal="center" vertical="center" wrapText="1"/>
    </xf>
    <xf numFmtId="0" fontId="51" fillId="0" borderId="55" xfId="0" applyFont="1" applyBorder="1" applyAlignment="1">
      <alignment horizontal="center" vertical="center" wrapText="1"/>
    </xf>
    <xf numFmtId="0" fontId="28" fillId="0" borderId="45" xfId="0" applyFont="1" applyBorder="1" applyAlignment="1">
      <alignment horizontal="center"/>
    </xf>
    <xf numFmtId="0" fontId="29" fillId="0" borderId="45" xfId="0" applyFont="1" applyBorder="1" applyAlignment="1">
      <alignment horizontal="center"/>
    </xf>
    <xf numFmtId="0" fontId="28" fillId="0" borderId="46" xfId="0" applyFont="1" applyBorder="1" applyAlignment="1">
      <alignment horizontal="center"/>
    </xf>
    <xf numFmtId="0" fontId="28" fillId="0" borderId="25" xfId="0" applyFont="1" applyBorder="1" applyAlignment="1">
      <alignment horizontal="center"/>
    </xf>
    <xf numFmtId="0" fontId="28" fillId="0" borderId="30" xfId="0" applyFont="1" applyBorder="1" applyAlignment="1">
      <alignment horizontal="center"/>
    </xf>
    <xf numFmtId="0" fontId="9" fillId="0" borderId="47"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34" xfId="0" applyFont="1" applyBorder="1" applyAlignment="1">
      <alignment horizontal="center" vertical="center" wrapText="1"/>
    </xf>
    <xf numFmtId="0" fontId="9" fillId="0" borderId="40"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82" xfId="0" applyFont="1" applyFill="1" applyBorder="1" applyAlignment="1">
      <alignment horizontal="center" vertical="center" wrapText="1"/>
    </xf>
    <xf numFmtId="0" fontId="32" fillId="3" borderId="50" xfId="0" applyFont="1" applyFill="1" applyBorder="1" applyAlignment="1">
      <alignment horizontal="center" vertical="center" wrapText="1"/>
    </xf>
    <xf numFmtId="0" fontId="32" fillId="3" borderId="55" xfId="0" applyFont="1" applyFill="1" applyBorder="1" applyAlignment="1">
      <alignment horizontal="center" vertical="center" wrapText="1"/>
    </xf>
    <xf numFmtId="0" fontId="32" fillId="3" borderId="53"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54" xfId="0" applyFont="1" applyFill="1" applyBorder="1" applyAlignment="1">
      <alignment horizontal="center" vertical="center" wrapText="1"/>
    </xf>
    <xf numFmtId="0" fontId="32" fillId="3" borderId="57" xfId="0" applyFont="1" applyFill="1" applyBorder="1" applyAlignment="1">
      <alignment horizontal="center" vertical="center" wrapText="1"/>
    </xf>
    <xf numFmtId="0" fontId="36" fillId="2" borderId="49" xfId="0" applyFont="1" applyFill="1" applyBorder="1" applyAlignment="1">
      <alignment horizontal="center" vertical="center" wrapText="1"/>
    </xf>
    <xf numFmtId="0" fontId="36" fillId="2" borderId="35" xfId="0" applyFont="1" applyFill="1" applyBorder="1" applyAlignment="1">
      <alignment horizontal="center" vertical="center" wrapText="1"/>
    </xf>
    <xf numFmtId="0" fontId="36" fillId="2" borderId="53" xfId="0" applyFont="1" applyFill="1" applyBorder="1" applyAlignment="1">
      <alignment horizontal="center" vertical="center" wrapText="1"/>
    </xf>
    <xf numFmtId="0" fontId="42" fillId="0" borderId="8" xfId="0" applyFont="1" applyBorder="1" applyAlignment="1">
      <alignment horizontal="center" vertical="center" wrapText="1"/>
    </xf>
    <xf numFmtId="0" fontId="45" fillId="0" borderId="40" xfId="0" applyFont="1" applyBorder="1" applyAlignment="1">
      <alignment horizontal="center" vertical="center" wrapText="1"/>
    </xf>
    <xf numFmtId="0" fontId="42" fillId="0" borderId="7" xfId="0" applyFont="1" applyBorder="1" applyAlignment="1">
      <alignment horizontal="center" vertical="center" wrapText="1"/>
    </xf>
    <xf numFmtId="0" fontId="8" fillId="0" borderId="74" xfId="2" applyFont="1" applyFill="1" applyBorder="1" applyAlignment="1">
      <alignment horizontal="center" vertical="center" wrapText="1"/>
    </xf>
    <xf numFmtId="0" fontId="8" fillId="0" borderId="20" xfId="2" applyFont="1" applyFill="1" applyBorder="1" applyAlignment="1">
      <alignment horizontal="center" vertical="center" wrapText="1"/>
    </xf>
    <xf numFmtId="0" fontId="8" fillId="0" borderId="76" xfId="2" applyFont="1" applyFill="1" applyBorder="1" applyAlignment="1">
      <alignment horizontal="center" vertical="center" wrapText="1"/>
    </xf>
    <xf numFmtId="0" fontId="8" fillId="0" borderId="19" xfId="2" applyFont="1" applyFill="1" applyBorder="1" applyAlignment="1">
      <alignment horizontal="center" vertical="center" wrapText="1"/>
    </xf>
    <xf numFmtId="0" fontId="8" fillId="0" borderId="29" xfId="2" applyFont="1" applyFill="1" applyBorder="1" applyAlignment="1">
      <alignment horizontal="center" vertical="center" wrapText="1"/>
    </xf>
    <xf numFmtId="0" fontId="8" fillId="0" borderId="72" xfId="2" applyFont="1" applyFill="1" applyBorder="1" applyAlignment="1">
      <alignment horizontal="center" vertical="center" wrapText="1"/>
    </xf>
    <xf numFmtId="0" fontId="8" fillId="0" borderId="70" xfId="2" applyFont="1" applyFill="1" applyBorder="1" applyAlignment="1">
      <alignment horizontal="center" vertical="center" wrapText="1"/>
    </xf>
    <xf numFmtId="0" fontId="8" fillId="0" borderId="75" xfId="2" applyFont="1" applyFill="1" applyBorder="1" applyAlignment="1">
      <alignment horizontal="center" vertical="center" wrapText="1"/>
    </xf>
    <xf numFmtId="0" fontId="8" fillId="0" borderId="73" xfId="2" applyFont="1" applyFill="1" applyBorder="1" applyAlignment="1">
      <alignment horizontal="center" vertical="center" wrapText="1"/>
    </xf>
  </cellXfs>
  <cellStyles count="3">
    <cellStyle name="Normal" xfId="0" builtinId="0"/>
    <cellStyle name="Normal 2"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3"/>
  <sheetViews>
    <sheetView workbookViewId="0">
      <selection activeCell="K27" sqref="K27"/>
    </sheetView>
  </sheetViews>
  <sheetFormatPr defaultRowHeight="15" x14ac:dyDescent="0.25"/>
  <cols>
    <col min="2" max="2" width="29.28515625" customWidth="1"/>
    <col min="3" max="3" width="12.7109375" customWidth="1"/>
    <col min="4" max="9" width="12.7109375" style="7" customWidth="1"/>
  </cols>
  <sheetData>
    <row r="2" spans="1:10" s="2" customFormat="1" ht="15.75" x14ac:dyDescent="0.25">
      <c r="A2" s="1" t="s">
        <v>0</v>
      </c>
      <c r="D2" s="3"/>
      <c r="E2" s="3"/>
      <c r="F2" s="3"/>
      <c r="G2" s="3"/>
      <c r="H2" s="3"/>
      <c r="I2" s="3"/>
    </row>
    <row r="3" spans="1:10" ht="15.75" x14ac:dyDescent="0.25">
      <c r="A3" s="4"/>
      <c r="B3" s="5"/>
      <c r="C3" s="5"/>
      <c r="D3" s="6"/>
      <c r="E3" s="6"/>
      <c r="F3" s="6"/>
      <c r="G3" s="6"/>
      <c r="H3" s="6"/>
      <c r="I3" s="6"/>
      <c r="J3" s="5"/>
    </row>
    <row r="4" spans="1:10" ht="15.75" thickBot="1" x14ac:dyDescent="0.3">
      <c r="A4" s="5"/>
      <c r="B4" s="5"/>
      <c r="C4" s="5"/>
      <c r="D4" s="6"/>
      <c r="E4" s="6"/>
      <c r="F4" s="6"/>
      <c r="H4" s="6"/>
      <c r="I4" s="8" t="s">
        <v>1</v>
      </c>
      <c r="J4" s="5"/>
    </row>
    <row r="5" spans="1:10" x14ac:dyDescent="0.25">
      <c r="A5" s="9"/>
      <c r="B5" s="10"/>
      <c r="C5" s="10"/>
      <c r="D5" s="11"/>
      <c r="E5" s="11"/>
      <c r="F5" s="11"/>
      <c r="G5" s="11"/>
      <c r="H5" s="11"/>
      <c r="I5" s="12"/>
      <c r="J5" s="5"/>
    </row>
    <row r="6" spans="1:10" x14ac:dyDescent="0.25">
      <c r="A6" s="13" t="s">
        <v>2</v>
      </c>
      <c r="B6" s="274" t="s">
        <v>3</v>
      </c>
      <c r="C6" s="275"/>
      <c r="D6" s="275"/>
      <c r="E6" s="275"/>
      <c r="F6" s="276"/>
      <c r="G6" s="14" t="s">
        <v>4</v>
      </c>
      <c r="H6" s="277"/>
      <c r="I6" s="278"/>
      <c r="J6" s="5"/>
    </row>
    <row r="7" spans="1:10" x14ac:dyDescent="0.25">
      <c r="A7" s="15"/>
      <c r="B7" s="16"/>
      <c r="C7" s="16"/>
      <c r="D7" s="17"/>
      <c r="E7" s="17"/>
      <c r="F7" s="17"/>
      <c r="G7" s="17"/>
      <c r="H7" s="18"/>
      <c r="I7" s="19"/>
      <c r="J7" s="5"/>
    </row>
    <row r="8" spans="1:10" x14ac:dyDescent="0.25">
      <c r="A8" s="279" t="s">
        <v>5</v>
      </c>
      <c r="B8" s="280"/>
      <c r="C8" s="285" t="s">
        <v>6</v>
      </c>
      <c r="D8" s="286"/>
      <c r="E8" s="286"/>
      <c r="F8" s="286"/>
      <c r="G8" s="286"/>
      <c r="H8" s="286"/>
      <c r="I8" s="287"/>
      <c r="J8" s="5"/>
    </row>
    <row r="9" spans="1:10" x14ac:dyDescent="0.25">
      <c r="A9" s="281"/>
      <c r="B9" s="282"/>
      <c r="C9" s="20" t="s">
        <v>7</v>
      </c>
      <c r="D9" s="20" t="s">
        <v>8</v>
      </c>
      <c r="E9" s="20" t="s">
        <v>9</v>
      </c>
      <c r="F9" s="20" t="s">
        <v>10</v>
      </c>
      <c r="G9" s="20" t="s">
        <v>11</v>
      </c>
      <c r="H9" s="20" t="s">
        <v>12</v>
      </c>
      <c r="I9" s="21" t="s">
        <v>13</v>
      </c>
      <c r="J9" s="5"/>
    </row>
    <row r="10" spans="1:10" x14ac:dyDescent="0.25">
      <c r="A10" s="283"/>
      <c r="B10" s="284"/>
      <c r="C10" s="22" t="s">
        <v>14</v>
      </c>
      <c r="D10" s="22" t="s">
        <v>15</v>
      </c>
      <c r="E10" s="22" t="s">
        <v>16</v>
      </c>
      <c r="F10" s="22" t="s">
        <v>16</v>
      </c>
      <c r="G10" s="22" t="s">
        <v>16</v>
      </c>
      <c r="H10" s="22" t="s">
        <v>14</v>
      </c>
      <c r="I10" s="288" t="s">
        <v>17</v>
      </c>
      <c r="J10" s="5"/>
    </row>
    <row r="11" spans="1:10" ht="45" x14ac:dyDescent="0.25">
      <c r="A11" s="23" t="s">
        <v>18</v>
      </c>
      <c r="B11" s="24" t="s">
        <v>19</v>
      </c>
      <c r="C11" s="25" t="s">
        <v>173</v>
      </c>
      <c r="D11" s="25" t="s">
        <v>190</v>
      </c>
      <c r="E11" s="25" t="s">
        <v>174</v>
      </c>
      <c r="F11" s="25" t="s">
        <v>175</v>
      </c>
      <c r="G11" s="25" t="s">
        <v>176</v>
      </c>
      <c r="H11" s="25" t="s">
        <v>169</v>
      </c>
      <c r="I11" s="289"/>
      <c r="J11" s="5"/>
    </row>
    <row r="12" spans="1:10" x14ac:dyDescent="0.25">
      <c r="A12" s="26" t="s">
        <v>20</v>
      </c>
      <c r="B12" s="27" t="s">
        <v>21</v>
      </c>
      <c r="C12" s="28">
        <v>75843</v>
      </c>
      <c r="D12" s="28">
        <v>68400</v>
      </c>
      <c r="E12" s="28">
        <v>59400</v>
      </c>
      <c r="F12" s="28">
        <f>59400-2947</f>
        <v>56453</v>
      </c>
      <c r="G12" s="28">
        <v>17663</v>
      </c>
      <c r="H12" s="28">
        <v>12595</v>
      </c>
      <c r="I12" s="29">
        <f>H12-G12</f>
        <v>-5068</v>
      </c>
      <c r="J12" s="5"/>
    </row>
    <row r="13" spans="1:10" x14ac:dyDescent="0.25">
      <c r="A13" s="26"/>
      <c r="B13" s="27"/>
      <c r="C13" s="28"/>
      <c r="D13" s="28"/>
      <c r="E13" s="28"/>
      <c r="F13" s="28"/>
      <c r="G13" s="28"/>
      <c r="H13" s="28"/>
      <c r="I13" s="29">
        <f>H13-G13</f>
        <v>0</v>
      </c>
      <c r="J13" s="5"/>
    </row>
    <row r="14" spans="1:10" x14ac:dyDescent="0.25">
      <c r="A14" s="26"/>
      <c r="B14" s="27"/>
      <c r="C14" s="28"/>
      <c r="D14" s="28"/>
      <c r="E14" s="28"/>
      <c r="F14" s="28"/>
      <c r="G14" s="28"/>
      <c r="H14" s="28"/>
      <c r="I14" s="29">
        <f>H14-G14</f>
        <v>0</v>
      </c>
      <c r="J14" s="5"/>
    </row>
    <row r="15" spans="1:10" x14ac:dyDescent="0.25">
      <c r="A15" s="26"/>
      <c r="B15" s="27"/>
      <c r="C15" s="28"/>
      <c r="D15" s="28"/>
      <c r="E15" s="28"/>
      <c r="F15" s="28"/>
      <c r="G15" s="28"/>
      <c r="H15" s="28"/>
      <c r="I15" s="29">
        <f>H15-G15</f>
        <v>0</v>
      </c>
      <c r="J15" s="5"/>
    </row>
    <row r="16" spans="1:10" x14ac:dyDescent="0.25">
      <c r="A16" s="26"/>
      <c r="B16" s="27"/>
      <c r="C16" s="28"/>
      <c r="D16" s="28"/>
      <c r="E16" s="28"/>
      <c r="F16" s="28"/>
      <c r="G16" s="28"/>
      <c r="H16" s="28"/>
      <c r="I16" s="29">
        <f>H16-G16</f>
        <v>0</v>
      </c>
      <c r="J16" s="5"/>
    </row>
    <row r="17" spans="1:10" ht="15.75" thickBot="1" x14ac:dyDescent="0.3">
      <c r="A17" s="26"/>
      <c r="B17" s="27"/>
      <c r="C17" s="28"/>
      <c r="D17" s="28"/>
      <c r="E17" s="28"/>
      <c r="F17" s="28"/>
      <c r="G17" s="28"/>
      <c r="H17" s="28"/>
      <c r="I17" s="29"/>
      <c r="J17" s="5"/>
    </row>
    <row r="18" spans="1:10" ht="15.75" thickBot="1" x14ac:dyDescent="0.3">
      <c r="A18" s="272" t="s">
        <v>22</v>
      </c>
      <c r="B18" s="273"/>
      <c r="C18" s="30">
        <f>SUM(C12:C17)</f>
        <v>75843</v>
      </c>
      <c r="D18" s="30">
        <f t="shared" ref="D18:G18" si="0">SUM(D12:D17)</f>
        <v>68400</v>
      </c>
      <c r="E18" s="30">
        <f t="shared" si="0"/>
        <v>59400</v>
      </c>
      <c r="F18" s="30">
        <f t="shared" si="0"/>
        <v>56453</v>
      </c>
      <c r="G18" s="30">
        <f t="shared" si="0"/>
        <v>17663</v>
      </c>
      <c r="H18" s="30">
        <f>SUM(H12:H17)</f>
        <v>12595</v>
      </c>
      <c r="I18" s="31">
        <f>SUM(I12:I17)</f>
        <v>-5068</v>
      </c>
      <c r="J18" s="5"/>
    </row>
    <row r="19" spans="1:10" ht="15.75" thickBot="1" x14ac:dyDescent="0.3">
      <c r="A19" s="267" t="s">
        <v>23</v>
      </c>
      <c r="B19" s="268"/>
      <c r="C19" s="32"/>
      <c r="D19" s="32"/>
      <c r="E19" s="32"/>
      <c r="F19" s="32"/>
      <c r="G19" s="32"/>
      <c r="H19" s="33"/>
      <c r="I19" s="34"/>
      <c r="J19" s="5"/>
    </row>
    <row r="20" spans="1:10" s="38" customFormat="1" ht="13.5" thickBot="1" x14ac:dyDescent="0.25">
      <c r="A20" s="269" t="s">
        <v>24</v>
      </c>
      <c r="B20" s="270"/>
      <c r="C20" s="35">
        <f t="shared" ref="C20:H20" si="1">C18+C19</f>
        <v>75843</v>
      </c>
      <c r="D20" s="35">
        <f t="shared" si="1"/>
        <v>68400</v>
      </c>
      <c r="E20" s="35">
        <f t="shared" si="1"/>
        <v>59400</v>
      </c>
      <c r="F20" s="35">
        <f t="shared" si="1"/>
        <v>56453</v>
      </c>
      <c r="G20" s="35">
        <f t="shared" si="1"/>
        <v>17663</v>
      </c>
      <c r="H20" s="35">
        <f t="shared" si="1"/>
        <v>12595</v>
      </c>
      <c r="I20" s="36"/>
      <c r="J20" s="37"/>
    </row>
    <row r="21" spans="1:10" x14ac:dyDescent="0.25">
      <c r="A21" s="5"/>
      <c r="B21" s="5"/>
      <c r="C21" s="5"/>
      <c r="D21" s="6"/>
      <c r="E21" s="6"/>
      <c r="F21" s="6"/>
      <c r="G21" s="6"/>
      <c r="H21" s="6"/>
      <c r="I21" s="6"/>
      <c r="J21" s="5"/>
    </row>
    <row r="22" spans="1:10" x14ac:dyDescent="0.25">
      <c r="A22" s="5"/>
      <c r="B22" s="5"/>
      <c r="C22" s="5"/>
      <c r="D22" s="6"/>
      <c r="E22" s="6"/>
      <c r="F22" s="6"/>
      <c r="G22" s="6"/>
      <c r="H22" s="6"/>
      <c r="I22" s="6"/>
      <c r="J22" s="5"/>
    </row>
    <row r="23" spans="1:10" x14ac:dyDescent="0.25">
      <c r="A23" s="5"/>
      <c r="B23" s="5"/>
      <c r="C23" s="5"/>
      <c r="D23" s="6"/>
      <c r="E23" s="6"/>
      <c r="F23" s="6"/>
      <c r="G23" s="6"/>
      <c r="H23" s="6"/>
      <c r="I23" s="6"/>
      <c r="J23" s="5"/>
    </row>
  </sheetData>
  <mergeCells count="8">
    <mergeCell ref="A18:B18"/>
    <mergeCell ref="B6:F6"/>
    <mergeCell ref="H6:I6"/>
    <mergeCell ref="A8:B10"/>
    <mergeCell ref="C8:I8"/>
    <mergeCell ref="I10:I11"/>
    <mergeCell ref="A19:B19"/>
    <mergeCell ref="A20:B20"/>
  </mergeCells>
  <pageMargins left="0.7" right="0.7"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topLeftCell="A10" workbookViewId="0">
      <selection activeCell="C35" sqref="C35"/>
    </sheetView>
  </sheetViews>
  <sheetFormatPr defaultRowHeight="15" x14ac:dyDescent="0.25"/>
  <cols>
    <col min="1" max="1" width="12.42578125" style="7" customWidth="1"/>
    <col min="2" max="2" width="36.5703125" customWidth="1"/>
    <col min="3" max="3" width="15.42578125" customWidth="1"/>
    <col min="4" max="8" width="15.42578125" style="7" customWidth="1"/>
    <col min="9" max="9" width="15.85546875" style="89" customWidth="1"/>
  </cols>
  <sheetData>
    <row r="1" spans="1:10" s="2" customFormat="1" ht="15.75" x14ac:dyDescent="0.25">
      <c r="A1" s="39" t="s">
        <v>25</v>
      </c>
      <c r="D1" s="3"/>
      <c r="E1" s="3"/>
      <c r="F1" s="3"/>
      <c r="G1" s="3"/>
      <c r="H1" s="3"/>
      <c r="I1" s="40"/>
    </row>
    <row r="2" spans="1:10" ht="15.75" thickBot="1" x14ac:dyDescent="0.3">
      <c r="A2" s="41"/>
      <c r="B2" s="42"/>
      <c r="C2" s="42"/>
      <c r="D2" s="41"/>
      <c r="E2" s="41"/>
      <c r="F2" s="233"/>
      <c r="G2" s="43"/>
      <c r="H2" s="44"/>
      <c r="I2" s="45" t="s">
        <v>1</v>
      </c>
      <c r="J2" s="5"/>
    </row>
    <row r="3" spans="1:10" s="51" customFormat="1" x14ac:dyDescent="0.25">
      <c r="A3" s="46"/>
      <c r="B3" s="10"/>
      <c r="C3" s="10"/>
      <c r="D3" s="47"/>
      <c r="E3" s="47"/>
      <c r="F3" s="11"/>
      <c r="G3" s="11"/>
      <c r="H3" s="48"/>
      <c r="I3" s="49"/>
      <c r="J3" s="50"/>
    </row>
    <row r="4" spans="1:10" x14ac:dyDescent="0.25">
      <c r="A4" s="52" t="s">
        <v>2</v>
      </c>
      <c r="B4" s="53" t="s">
        <v>3</v>
      </c>
      <c r="C4" s="42"/>
      <c r="D4" s="42"/>
      <c r="E4" s="42"/>
      <c r="F4" s="42"/>
      <c r="G4" s="54"/>
      <c r="H4" s="14" t="s">
        <v>4</v>
      </c>
      <c r="I4" s="55" t="s">
        <v>26</v>
      </c>
      <c r="J4" s="5"/>
    </row>
    <row r="5" spans="1:10" x14ac:dyDescent="0.25">
      <c r="A5" s="52" t="s">
        <v>27</v>
      </c>
      <c r="B5" s="53" t="s">
        <v>28</v>
      </c>
      <c r="C5" s="56"/>
      <c r="D5" s="56"/>
      <c r="E5" s="56"/>
      <c r="F5" s="56"/>
      <c r="G5" s="57"/>
      <c r="H5" s="14" t="s">
        <v>29</v>
      </c>
      <c r="I5" s="55" t="s">
        <v>30</v>
      </c>
      <c r="J5" s="5"/>
    </row>
    <row r="6" spans="1:10" s="60" customFormat="1" x14ac:dyDescent="0.25">
      <c r="A6" s="280" t="s">
        <v>31</v>
      </c>
      <c r="B6" s="290" t="s">
        <v>19</v>
      </c>
      <c r="C6" s="20" t="s">
        <v>7</v>
      </c>
      <c r="D6" s="20" t="s">
        <v>8</v>
      </c>
      <c r="E6" s="20" t="s">
        <v>9</v>
      </c>
      <c r="F6" s="20" t="s">
        <v>10</v>
      </c>
      <c r="G6" s="20" t="s">
        <v>11</v>
      </c>
      <c r="H6" s="20" t="s">
        <v>12</v>
      </c>
      <c r="I6" s="58" t="s">
        <v>13</v>
      </c>
      <c r="J6" s="59"/>
    </row>
    <row r="7" spans="1:10" s="62" customFormat="1" x14ac:dyDescent="0.25">
      <c r="A7" s="282"/>
      <c r="B7" s="291"/>
      <c r="C7" s="22" t="s">
        <v>14</v>
      </c>
      <c r="D7" s="22" t="s">
        <v>15</v>
      </c>
      <c r="E7" s="22" t="s">
        <v>16</v>
      </c>
      <c r="F7" s="22" t="s">
        <v>16</v>
      </c>
      <c r="G7" s="22" t="s">
        <v>16</v>
      </c>
      <c r="H7" s="22" t="s">
        <v>14</v>
      </c>
      <c r="I7" s="293" t="s">
        <v>17</v>
      </c>
      <c r="J7" s="61"/>
    </row>
    <row r="8" spans="1:10" s="62" customFormat="1" ht="33.75" x14ac:dyDescent="0.25">
      <c r="A8" s="284"/>
      <c r="B8" s="292"/>
      <c r="C8" s="232" t="s">
        <v>177</v>
      </c>
      <c r="D8" s="232" t="s">
        <v>172</v>
      </c>
      <c r="E8" s="232" t="s">
        <v>174</v>
      </c>
      <c r="F8" s="232" t="s">
        <v>178</v>
      </c>
      <c r="G8" s="232" t="s">
        <v>179</v>
      </c>
      <c r="H8" s="232" t="s">
        <v>180</v>
      </c>
      <c r="I8" s="294"/>
      <c r="J8" s="61"/>
    </row>
    <row r="9" spans="1:10" x14ac:dyDescent="0.25">
      <c r="A9" s="63">
        <v>600</v>
      </c>
      <c r="B9" s="64" t="s">
        <v>32</v>
      </c>
      <c r="C9" s="65">
        <v>25242</v>
      </c>
      <c r="D9" s="65">
        <v>29159</v>
      </c>
      <c r="E9" s="65">
        <v>29159</v>
      </c>
      <c r="F9" s="65">
        <v>28108</v>
      </c>
      <c r="G9" s="65">
        <v>9718</v>
      </c>
      <c r="H9" s="65">
        <v>8386</v>
      </c>
      <c r="I9" s="66">
        <f>H9-G9</f>
        <v>-1332</v>
      </c>
      <c r="J9" s="5"/>
    </row>
    <row r="10" spans="1:10" x14ac:dyDescent="0.25">
      <c r="A10" s="63">
        <v>601</v>
      </c>
      <c r="B10" s="64" t="s">
        <v>33</v>
      </c>
      <c r="C10" s="65">
        <v>4204</v>
      </c>
      <c r="D10" s="65">
        <v>5141</v>
      </c>
      <c r="E10" s="65">
        <v>5141</v>
      </c>
      <c r="F10" s="65">
        <v>4895</v>
      </c>
      <c r="G10" s="65">
        <v>1714</v>
      </c>
      <c r="H10" s="65">
        <v>1397</v>
      </c>
      <c r="I10" s="66">
        <f t="shared" ref="I10:I15" si="0">H10-G10</f>
        <v>-317</v>
      </c>
      <c r="J10" s="5"/>
    </row>
    <row r="11" spans="1:10" x14ac:dyDescent="0.25">
      <c r="A11" s="63">
        <v>602</v>
      </c>
      <c r="B11" s="64" t="s">
        <v>34</v>
      </c>
      <c r="C11" s="65">
        <v>8347</v>
      </c>
      <c r="D11" s="65">
        <v>21100</v>
      </c>
      <c r="E11" s="65">
        <v>20100</v>
      </c>
      <c r="F11" s="65">
        <v>18450</v>
      </c>
      <c r="G11" s="65">
        <v>6231</v>
      </c>
      <c r="H11" s="65">
        <v>2812</v>
      </c>
      <c r="I11" s="66">
        <f t="shared" si="0"/>
        <v>-3419</v>
      </c>
      <c r="J11" s="5"/>
    </row>
    <row r="12" spans="1:10" ht="15.75" x14ac:dyDescent="0.25">
      <c r="A12" s="63">
        <v>603</v>
      </c>
      <c r="B12" s="64" t="s">
        <v>35</v>
      </c>
      <c r="C12" s="67"/>
      <c r="D12" s="265"/>
      <c r="E12" s="67"/>
      <c r="F12" s="67"/>
      <c r="G12" s="67"/>
      <c r="H12" s="67"/>
      <c r="I12" s="66">
        <f t="shared" si="0"/>
        <v>0</v>
      </c>
      <c r="J12" s="5"/>
    </row>
    <row r="13" spans="1:10" x14ac:dyDescent="0.25">
      <c r="A13" s="63">
        <v>604</v>
      </c>
      <c r="B13" s="64" t="s">
        <v>36</v>
      </c>
      <c r="C13" s="67"/>
      <c r="D13" s="67"/>
      <c r="E13" s="67"/>
      <c r="F13" s="67"/>
      <c r="G13" s="67"/>
      <c r="H13" s="67"/>
      <c r="I13" s="66">
        <f t="shared" si="0"/>
        <v>0</v>
      </c>
      <c r="J13" s="5"/>
    </row>
    <row r="14" spans="1:10" x14ac:dyDescent="0.25">
      <c r="A14" s="63">
        <v>605</v>
      </c>
      <c r="B14" s="64" t="s">
        <v>37</v>
      </c>
      <c r="C14" s="67"/>
      <c r="D14" s="67"/>
      <c r="E14" s="67"/>
      <c r="F14" s="67"/>
      <c r="G14" s="67"/>
      <c r="H14" s="67"/>
      <c r="I14" s="66">
        <f t="shared" si="0"/>
        <v>0</v>
      </c>
      <c r="J14" s="5"/>
    </row>
    <row r="15" spans="1:10" x14ac:dyDescent="0.25">
      <c r="A15" s="63">
        <v>606</v>
      </c>
      <c r="B15" s="64" t="s">
        <v>38</v>
      </c>
      <c r="C15" s="67">
        <v>50</v>
      </c>
      <c r="D15" s="67"/>
      <c r="E15" s="67"/>
      <c r="F15" s="67">
        <v>200</v>
      </c>
      <c r="G15" s="67"/>
      <c r="H15" s="67"/>
      <c r="I15" s="66">
        <f t="shared" si="0"/>
        <v>0</v>
      </c>
      <c r="J15" s="5"/>
    </row>
    <row r="16" spans="1:10" s="38" customFormat="1" ht="12.75" x14ac:dyDescent="0.2">
      <c r="A16" s="68" t="s">
        <v>39</v>
      </c>
      <c r="B16" s="69" t="s">
        <v>40</v>
      </c>
      <c r="C16" s="70">
        <f>SUM(C9:C15)</f>
        <v>37843</v>
      </c>
      <c r="D16" s="70">
        <f t="shared" ref="D16:I16" si="1">SUM(D9:D15)</f>
        <v>55400</v>
      </c>
      <c r="E16" s="70">
        <f t="shared" si="1"/>
        <v>54400</v>
      </c>
      <c r="F16" s="70">
        <f t="shared" si="1"/>
        <v>51653</v>
      </c>
      <c r="G16" s="70">
        <f t="shared" si="1"/>
        <v>17663</v>
      </c>
      <c r="H16" s="70">
        <f t="shared" si="1"/>
        <v>12595</v>
      </c>
      <c r="I16" s="71">
        <f t="shared" si="1"/>
        <v>-5068</v>
      </c>
      <c r="J16" s="37"/>
    </row>
    <row r="17" spans="1:12" x14ac:dyDescent="0.25">
      <c r="A17" s="63">
        <v>230</v>
      </c>
      <c r="B17" s="64" t="s">
        <v>41</v>
      </c>
      <c r="C17" s="67"/>
      <c r="D17" s="67"/>
      <c r="E17" s="67"/>
      <c r="F17" s="67"/>
      <c r="G17" s="67"/>
      <c r="H17" s="67"/>
      <c r="I17" s="66">
        <f>H17-G17</f>
        <v>0</v>
      </c>
      <c r="J17" s="5"/>
    </row>
    <row r="18" spans="1:12" x14ac:dyDescent="0.25">
      <c r="A18" s="63">
        <v>231</v>
      </c>
      <c r="B18" s="64" t="s">
        <v>42</v>
      </c>
      <c r="C18" s="67">
        <v>38000</v>
      </c>
      <c r="D18" s="67">
        <v>13000</v>
      </c>
      <c r="E18" s="67">
        <v>5000</v>
      </c>
      <c r="F18" s="67">
        <v>5000</v>
      </c>
      <c r="G18" s="67">
        <v>0</v>
      </c>
      <c r="H18" s="67">
        <v>0</v>
      </c>
      <c r="I18" s="66">
        <f>H18-G18</f>
        <v>0</v>
      </c>
      <c r="J18" s="5"/>
    </row>
    <row r="19" spans="1:12" x14ac:dyDescent="0.25">
      <c r="A19" s="63">
        <v>232</v>
      </c>
      <c r="B19" s="64" t="s">
        <v>43</v>
      </c>
      <c r="C19" s="67"/>
      <c r="D19" s="67"/>
      <c r="E19" s="67"/>
      <c r="F19" s="67"/>
      <c r="G19" s="67"/>
      <c r="H19" s="67"/>
      <c r="I19" s="66">
        <f>H19-G19</f>
        <v>0</v>
      </c>
      <c r="J19" s="5"/>
    </row>
    <row r="20" spans="1:12" ht="34.5" customHeight="1" x14ac:dyDescent="0.25">
      <c r="A20" s="72" t="s">
        <v>44</v>
      </c>
      <c r="B20" s="73" t="s">
        <v>45</v>
      </c>
      <c r="C20" s="74">
        <f>SUM(C17:C19)</f>
        <v>38000</v>
      </c>
      <c r="D20" s="74">
        <f t="shared" ref="D20:I20" si="2">SUM(D17:D19)</f>
        <v>13000</v>
      </c>
      <c r="E20" s="74">
        <f t="shared" si="2"/>
        <v>5000</v>
      </c>
      <c r="F20" s="74">
        <f t="shared" si="2"/>
        <v>5000</v>
      </c>
      <c r="G20" s="74">
        <f t="shared" si="2"/>
        <v>0</v>
      </c>
      <c r="H20" s="74">
        <f t="shared" si="2"/>
        <v>0</v>
      </c>
      <c r="I20" s="75">
        <f t="shared" si="2"/>
        <v>0</v>
      </c>
      <c r="J20" s="5"/>
    </row>
    <row r="21" spans="1:12" x14ac:dyDescent="0.25">
      <c r="A21" s="63">
        <v>230</v>
      </c>
      <c r="B21" s="64" t="s">
        <v>41</v>
      </c>
      <c r="C21" s="76"/>
      <c r="D21" s="76"/>
      <c r="E21" s="76"/>
      <c r="F21" s="76"/>
      <c r="G21" s="76"/>
      <c r="H21" s="76"/>
      <c r="I21" s="66">
        <f>H21-G21</f>
        <v>0</v>
      </c>
      <c r="J21" s="5"/>
    </row>
    <row r="22" spans="1:12" x14ac:dyDescent="0.25">
      <c r="A22" s="63">
        <v>231</v>
      </c>
      <c r="B22" s="64" t="s">
        <v>42</v>
      </c>
      <c r="C22" s="76"/>
      <c r="D22" s="76"/>
      <c r="E22" s="76"/>
      <c r="F22" s="76"/>
      <c r="G22" s="76"/>
      <c r="H22" s="76"/>
      <c r="I22" s="66">
        <f>H22-G22</f>
        <v>0</v>
      </c>
      <c r="J22" s="5"/>
    </row>
    <row r="23" spans="1:12" x14ac:dyDescent="0.25">
      <c r="A23" s="63">
        <v>232</v>
      </c>
      <c r="B23" s="64" t="s">
        <v>43</v>
      </c>
      <c r="C23" s="76"/>
      <c r="D23" s="76"/>
      <c r="E23" s="76"/>
      <c r="F23" s="76"/>
      <c r="G23" s="76"/>
      <c r="H23" s="76"/>
      <c r="I23" s="66">
        <f>H23-G23</f>
        <v>0</v>
      </c>
      <c r="J23" s="5"/>
    </row>
    <row r="24" spans="1:12" ht="27" customHeight="1" x14ac:dyDescent="0.25">
      <c r="A24" s="72" t="s">
        <v>44</v>
      </c>
      <c r="B24" s="73" t="s">
        <v>46</v>
      </c>
      <c r="C24" s="74">
        <f>SUM(C21:C23)</f>
        <v>0</v>
      </c>
      <c r="D24" s="74">
        <f t="shared" ref="D24:I24" si="3">SUM(D21:D23)</f>
        <v>0</v>
      </c>
      <c r="E24" s="74">
        <f t="shared" si="3"/>
        <v>0</v>
      </c>
      <c r="F24" s="74">
        <f t="shared" si="3"/>
        <v>0</v>
      </c>
      <c r="G24" s="74">
        <f t="shared" si="3"/>
        <v>0</v>
      </c>
      <c r="H24" s="74">
        <f t="shared" si="3"/>
        <v>0</v>
      </c>
      <c r="I24" s="75">
        <f t="shared" si="3"/>
        <v>0</v>
      </c>
      <c r="J24" s="5"/>
    </row>
    <row r="25" spans="1:12" s="38" customFormat="1" ht="12.75" x14ac:dyDescent="0.2">
      <c r="A25" s="68" t="s">
        <v>47</v>
      </c>
      <c r="B25" s="77" t="s">
        <v>48</v>
      </c>
      <c r="C25" s="78">
        <f t="shared" ref="C25:I25" si="4">C20+C24</f>
        <v>38000</v>
      </c>
      <c r="D25" s="78">
        <f t="shared" si="4"/>
        <v>13000</v>
      </c>
      <c r="E25" s="78">
        <f t="shared" si="4"/>
        <v>5000</v>
      </c>
      <c r="F25" s="78">
        <f t="shared" si="4"/>
        <v>5000</v>
      </c>
      <c r="G25" s="78">
        <f t="shared" si="4"/>
        <v>0</v>
      </c>
      <c r="H25" s="78">
        <f t="shared" si="4"/>
        <v>0</v>
      </c>
      <c r="I25" s="79">
        <f t="shared" si="4"/>
        <v>0</v>
      </c>
      <c r="J25" s="37"/>
    </row>
    <row r="26" spans="1:12" x14ac:dyDescent="0.25">
      <c r="A26" s="295" t="s">
        <v>49</v>
      </c>
      <c r="B26" s="296"/>
      <c r="C26" s="80"/>
      <c r="D26" s="80"/>
      <c r="E26" s="80"/>
      <c r="F26" s="80"/>
      <c r="G26" s="80"/>
      <c r="H26" s="81">
        <v>0</v>
      </c>
      <c r="I26" s="82"/>
    </row>
    <row r="27" spans="1:12" s="38" customFormat="1" ht="13.5" thickBot="1" x14ac:dyDescent="0.25">
      <c r="A27" s="297" t="s">
        <v>50</v>
      </c>
      <c r="B27" s="298"/>
      <c r="C27" s="83">
        <f t="shared" ref="C27:I27" si="5">C16+C25+C26</f>
        <v>75843</v>
      </c>
      <c r="D27" s="83">
        <f t="shared" si="5"/>
        <v>68400</v>
      </c>
      <c r="E27" s="83">
        <f t="shared" si="5"/>
        <v>59400</v>
      </c>
      <c r="F27" s="83">
        <f t="shared" si="5"/>
        <v>56653</v>
      </c>
      <c r="G27" s="83">
        <f t="shared" si="5"/>
        <v>17663</v>
      </c>
      <c r="H27" s="83">
        <f t="shared" si="5"/>
        <v>12595</v>
      </c>
      <c r="I27" s="84">
        <f t="shared" si="5"/>
        <v>-5068</v>
      </c>
    </row>
    <row r="28" spans="1:12" x14ac:dyDescent="0.25">
      <c r="A28" s="85"/>
      <c r="B28" s="86"/>
      <c r="C28" s="86"/>
      <c r="D28" s="87"/>
      <c r="E28" s="87"/>
      <c r="F28" s="87"/>
      <c r="G28" s="87"/>
      <c r="H28" s="87"/>
      <c r="I28" s="88"/>
    </row>
    <row r="29" spans="1:12" x14ac:dyDescent="0.25">
      <c r="A29" s="85"/>
      <c r="B29" s="86"/>
      <c r="C29" s="86"/>
      <c r="D29" s="87"/>
      <c r="E29" s="87"/>
      <c r="F29" s="87"/>
      <c r="G29" s="87"/>
      <c r="H29" s="87"/>
      <c r="I29" s="88"/>
    </row>
    <row r="30" spans="1:12" x14ac:dyDescent="0.25">
      <c r="K30" s="264"/>
      <c r="L30" s="264"/>
    </row>
  </sheetData>
  <mergeCells count="5">
    <mergeCell ref="A6:A8"/>
    <mergeCell ref="B6:B8"/>
    <mergeCell ref="I7:I8"/>
    <mergeCell ref="A26:B26"/>
    <mergeCell ref="A27:B27"/>
  </mergeCells>
  <pageMargins left="0.7" right="0.7" top="0.75" bottom="0.75" header="0.3" footer="0.3"/>
  <pageSetup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H33"/>
  <sheetViews>
    <sheetView topLeftCell="A19" workbookViewId="0">
      <selection activeCell="C42" sqref="C42"/>
    </sheetView>
  </sheetViews>
  <sheetFormatPr defaultRowHeight="15" x14ac:dyDescent="0.25"/>
  <cols>
    <col min="2" max="2" width="34.42578125" customWidth="1"/>
    <col min="3" max="3" width="16" customWidth="1"/>
    <col min="4" max="15" width="12" customWidth="1"/>
    <col min="16" max="16" width="10.85546875" customWidth="1"/>
    <col min="19" max="19" width="22.85546875" customWidth="1"/>
    <col min="73" max="77" width="13.85546875" customWidth="1"/>
  </cols>
  <sheetData>
    <row r="2" spans="1:19" s="92" customFormat="1" ht="15.75" x14ac:dyDescent="0.25">
      <c r="A2" s="90" t="s">
        <v>51</v>
      </c>
      <c r="B2" s="91"/>
      <c r="C2" s="91"/>
      <c r="D2" s="91"/>
      <c r="E2" s="91"/>
      <c r="F2" s="91"/>
      <c r="G2" s="91"/>
      <c r="H2" s="91"/>
      <c r="I2" s="91"/>
      <c r="J2" s="91"/>
      <c r="K2" s="91"/>
      <c r="L2" s="91"/>
      <c r="M2" s="91"/>
      <c r="N2" s="91"/>
    </row>
    <row r="3" spans="1:19" s="92" customFormat="1" ht="15.75" x14ac:dyDescent="0.25">
      <c r="A3" s="93"/>
      <c r="B3" s="94"/>
      <c r="C3" s="94"/>
      <c r="D3" s="94"/>
      <c r="E3" s="94"/>
      <c r="F3" s="94"/>
      <c r="G3" s="94"/>
      <c r="H3" s="94"/>
      <c r="I3" s="94"/>
      <c r="J3" s="94"/>
      <c r="K3" s="94"/>
      <c r="L3" s="94"/>
      <c r="M3" s="94"/>
      <c r="N3" s="94"/>
    </row>
    <row r="4" spans="1:19" x14ac:dyDescent="0.25">
      <c r="A4" s="95" t="s">
        <v>2</v>
      </c>
      <c r="B4" s="53" t="s">
        <v>3</v>
      </c>
      <c r="C4" s="96" t="s">
        <v>4</v>
      </c>
      <c r="D4" s="97">
        <v>14</v>
      </c>
      <c r="E4" s="98"/>
      <c r="F4" s="98"/>
      <c r="G4" s="98"/>
      <c r="H4" s="98"/>
      <c r="I4" s="98"/>
      <c r="J4" s="98"/>
      <c r="K4" s="99"/>
      <c r="L4" s="99"/>
      <c r="M4" s="99"/>
      <c r="N4" s="99"/>
    </row>
    <row r="5" spans="1:19" x14ac:dyDescent="0.25">
      <c r="A5" s="100"/>
      <c r="B5" s="101"/>
      <c r="C5" s="101"/>
      <c r="D5" s="101"/>
      <c r="E5" s="98"/>
      <c r="F5" s="98"/>
      <c r="G5" s="98"/>
      <c r="H5" s="98"/>
      <c r="I5" s="98"/>
      <c r="J5" s="98"/>
      <c r="K5" s="99"/>
      <c r="L5" s="99"/>
      <c r="M5" s="99"/>
      <c r="N5" s="99"/>
    </row>
    <row r="6" spans="1:19" x14ac:dyDescent="0.25">
      <c r="A6" s="95" t="s">
        <v>27</v>
      </c>
      <c r="B6" s="53" t="s">
        <v>28</v>
      </c>
      <c r="C6" s="96" t="s">
        <v>29</v>
      </c>
      <c r="D6" s="97">
        <v>1014045</v>
      </c>
      <c r="E6" s="102"/>
      <c r="F6" s="103"/>
      <c r="G6" s="103"/>
      <c r="H6" s="103"/>
      <c r="I6" s="103"/>
      <c r="J6" s="103"/>
      <c r="K6" s="99"/>
      <c r="L6" s="99"/>
      <c r="M6" s="99"/>
      <c r="N6" s="99"/>
    </row>
    <row r="7" spans="1:19" ht="15.75" thickBot="1" x14ac:dyDescent="0.3">
      <c r="A7" s="310"/>
      <c r="B7" s="311"/>
    </row>
    <row r="8" spans="1:19" s="106" customFormat="1" ht="16.5" thickBot="1" x14ac:dyDescent="0.3">
      <c r="A8" s="209"/>
      <c r="B8" s="104" t="s">
        <v>1</v>
      </c>
      <c r="C8" s="105"/>
      <c r="D8" s="105"/>
      <c r="E8" s="105"/>
      <c r="F8" s="105" t="s">
        <v>52</v>
      </c>
      <c r="G8" s="105"/>
      <c r="H8" s="105"/>
      <c r="I8" s="105" t="s">
        <v>53</v>
      </c>
      <c r="J8" s="105"/>
      <c r="K8" s="105"/>
      <c r="L8" s="105" t="s">
        <v>54</v>
      </c>
      <c r="M8" s="105"/>
      <c r="N8" s="105"/>
      <c r="O8" s="105" t="s">
        <v>55</v>
      </c>
      <c r="P8" s="312" t="s">
        <v>56</v>
      </c>
      <c r="Q8" s="313"/>
      <c r="R8" s="314"/>
      <c r="S8" s="315" t="s">
        <v>57</v>
      </c>
    </row>
    <row r="9" spans="1:19" s="107" customFormat="1" ht="11.25" customHeight="1" x14ac:dyDescent="0.25">
      <c r="A9" s="317" t="s">
        <v>58</v>
      </c>
      <c r="B9" s="317" t="s">
        <v>59</v>
      </c>
      <c r="C9" s="319" t="s">
        <v>60</v>
      </c>
      <c r="D9" s="321" t="s">
        <v>61</v>
      </c>
      <c r="E9" s="304" t="s">
        <v>62</v>
      </c>
      <c r="F9" s="306" t="s">
        <v>63</v>
      </c>
      <c r="G9" s="300" t="s">
        <v>64</v>
      </c>
      <c r="H9" s="304" t="s">
        <v>65</v>
      </c>
      <c r="I9" s="306" t="s">
        <v>66</v>
      </c>
      <c r="J9" s="308" t="s">
        <v>181</v>
      </c>
      <c r="K9" s="308" t="s">
        <v>170</v>
      </c>
      <c r="L9" s="306" t="s">
        <v>67</v>
      </c>
      <c r="M9" s="300" t="s">
        <v>182</v>
      </c>
      <c r="N9" s="304" t="s">
        <v>183</v>
      </c>
      <c r="O9" s="306" t="s">
        <v>68</v>
      </c>
      <c r="P9" s="323" t="s">
        <v>69</v>
      </c>
      <c r="Q9" s="325" t="s">
        <v>70</v>
      </c>
      <c r="R9" s="327" t="s">
        <v>71</v>
      </c>
      <c r="S9" s="316"/>
    </row>
    <row r="10" spans="1:19" s="107" customFormat="1" ht="83.25" customHeight="1" thickBot="1" x14ac:dyDescent="0.3">
      <c r="A10" s="318"/>
      <c r="B10" s="318"/>
      <c r="C10" s="320"/>
      <c r="D10" s="271"/>
      <c r="E10" s="299"/>
      <c r="F10" s="322"/>
      <c r="G10" s="301"/>
      <c r="H10" s="305"/>
      <c r="I10" s="307"/>
      <c r="J10" s="309"/>
      <c r="K10" s="309"/>
      <c r="L10" s="307"/>
      <c r="M10" s="301"/>
      <c r="N10" s="305"/>
      <c r="O10" s="307"/>
      <c r="P10" s="324"/>
      <c r="Q10" s="326"/>
      <c r="R10" s="328"/>
      <c r="S10" s="316"/>
    </row>
    <row r="11" spans="1:19" s="60" customFormat="1" ht="111.75" customHeight="1" thickBot="1" x14ac:dyDescent="0.3">
      <c r="A11" s="210" t="s">
        <v>72</v>
      </c>
      <c r="B11" s="223" t="s">
        <v>136</v>
      </c>
      <c r="C11" s="108" t="s">
        <v>73</v>
      </c>
      <c r="D11" s="212">
        <v>193</v>
      </c>
      <c r="E11" s="213">
        <v>32253</v>
      </c>
      <c r="F11" s="214">
        <f>E11/D11</f>
        <v>167.11398963730571</v>
      </c>
      <c r="G11" s="212">
        <v>190</v>
      </c>
      <c r="H11" s="213">
        <v>41563</v>
      </c>
      <c r="I11" s="214">
        <f t="shared" ref="I11:I14" si="0">H11/G11</f>
        <v>218.75263157894736</v>
      </c>
      <c r="J11" s="212">
        <v>70</v>
      </c>
      <c r="K11" s="213">
        <v>15339</v>
      </c>
      <c r="L11" s="214">
        <f t="shared" ref="L11:L14" si="1">K11/J11</f>
        <v>219.12857142857143</v>
      </c>
      <c r="M11" s="212">
        <v>91</v>
      </c>
      <c r="N11" s="213">
        <v>11309</v>
      </c>
      <c r="O11" s="214">
        <f t="shared" ref="O11:O14" si="2">N11/M11</f>
        <v>124.27472527472527</v>
      </c>
      <c r="P11" s="212">
        <f>O11-F11</f>
        <v>-42.839264362580437</v>
      </c>
      <c r="Q11" s="213">
        <f t="shared" ref="Q11:Q17" si="3">O11-I11</f>
        <v>-94.477906304222088</v>
      </c>
      <c r="R11" s="220">
        <f t="shared" ref="R11:R17" si="4">O11-L11</f>
        <v>-94.853846153846163</v>
      </c>
      <c r="S11" s="226" t="s">
        <v>195</v>
      </c>
    </row>
    <row r="12" spans="1:19" s="60" customFormat="1" ht="87" customHeight="1" thickBot="1" x14ac:dyDescent="0.3">
      <c r="A12" s="210" t="s">
        <v>74</v>
      </c>
      <c r="B12" s="223" t="s">
        <v>138</v>
      </c>
      <c r="C12" s="108" t="s">
        <v>75</v>
      </c>
      <c r="D12" s="215">
        <v>13</v>
      </c>
      <c r="E12" s="109">
        <v>1856</v>
      </c>
      <c r="F12" s="216">
        <f>E12/D12</f>
        <v>142.76923076923077</v>
      </c>
      <c r="G12" s="215">
        <v>13</v>
      </c>
      <c r="H12" s="109">
        <v>5592</v>
      </c>
      <c r="I12" s="216">
        <f t="shared" si="0"/>
        <v>430.15384615384613</v>
      </c>
      <c r="J12" s="215">
        <v>2</v>
      </c>
      <c r="K12" s="109">
        <v>860</v>
      </c>
      <c r="L12" s="214">
        <v>0</v>
      </c>
      <c r="M12" s="215">
        <v>0</v>
      </c>
      <c r="N12" s="109">
        <v>409</v>
      </c>
      <c r="O12" s="216" t="e">
        <f t="shared" si="2"/>
        <v>#DIV/0!</v>
      </c>
      <c r="P12" s="215" t="e">
        <f>O12-F12</f>
        <v>#DIV/0!</v>
      </c>
      <c r="Q12" s="109" t="e">
        <f t="shared" si="3"/>
        <v>#DIV/0!</v>
      </c>
      <c r="R12" s="221" t="e">
        <f t="shared" si="4"/>
        <v>#DIV/0!</v>
      </c>
      <c r="S12" s="226" t="s">
        <v>198</v>
      </c>
    </row>
    <row r="13" spans="1:19" s="60" customFormat="1" ht="66" customHeight="1" thickBot="1" x14ac:dyDescent="0.3">
      <c r="A13" s="210" t="s">
        <v>76</v>
      </c>
      <c r="B13" s="224" t="s">
        <v>137</v>
      </c>
      <c r="C13" s="108" t="s">
        <v>77</v>
      </c>
      <c r="D13" s="215">
        <v>47</v>
      </c>
      <c r="E13" s="109">
        <v>2429</v>
      </c>
      <c r="F13" s="216">
        <f>E13/D13</f>
        <v>51.680851063829785</v>
      </c>
      <c r="G13" s="215">
        <v>48</v>
      </c>
      <c r="H13" s="109">
        <v>2499</v>
      </c>
      <c r="I13" s="216">
        <f t="shared" si="0"/>
        <v>52.0625</v>
      </c>
      <c r="J13" s="215">
        <v>16</v>
      </c>
      <c r="K13" s="109">
        <v>833</v>
      </c>
      <c r="L13" s="214">
        <f t="shared" si="1"/>
        <v>52.0625</v>
      </c>
      <c r="M13" s="215">
        <v>14</v>
      </c>
      <c r="N13" s="109">
        <v>542</v>
      </c>
      <c r="O13" s="216">
        <f t="shared" si="2"/>
        <v>38.714285714285715</v>
      </c>
      <c r="P13" s="215">
        <f>O13-F13</f>
        <v>-12.966565349544069</v>
      </c>
      <c r="Q13" s="109">
        <f t="shared" si="3"/>
        <v>-13.348214285714285</v>
      </c>
      <c r="R13" s="221">
        <f t="shared" si="4"/>
        <v>-13.348214285714285</v>
      </c>
      <c r="S13" s="226" t="s">
        <v>194</v>
      </c>
    </row>
    <row r="14" spans="1:19" s="60" customFormat="1" ht="63" customHeight="1" thickBot="1" x14ac:dyDescent="0.3">
      <c r="A14" s="227" t="s">
        <v>78</v>
      </c>
      <c r="B14" s="223" t="s">
        <v>139</v>
      </c>
      <c r="C14" s="108" t="s">
        <v>75</v>
      </c>
      <c r="D14" s="215">
        <v>245</v>
      </c>
      <c r="E14" s="109">
        <v>1254</v>
      </c>
      <c r="F14" s="216">
        <f>E14/D14</f>
        <v>5.1183673469387756</v>
      </c>
      <c r="G14" s="215">
        <v>251</v>
      </c>
      <c r="H14" s="109">
        <v>1799</v>
      </c>
      <c r="I14" s="216">
        <f t="shared" si="0"/>
        <v>7.1673306772908365</v>
      </c>
      <c r="J14" s="215">
        <v>88</v>
      </c>
      <c r="K14" s="109">
        <v>631</v>
      </c>
      <c r="L14" s="214">
        <f t="shared" si="1"/>
        <v>7.1704545454545459</v>
      </c>
      <c r="M14" s="215">
        <v>105</v>
      </c>
      <c r="N14" s="109">
        <v>335</v>
      </c>
      <c r="O14" s="216">
        <f t="shared" si="2"/>
        <v>3.1904761904761907</v>
      </c>
      <c r="P14" s="215">
        <f>O14-F14</f>
        <v>-1.9278911564625849</v>
      </c>
      <c r="Q14" s="109">
        <f t="shared" si="3"/>
        <v>-3.9768544868146458</v>
      </c>
      <c r="R14" s="221">
        <f t="shared" si="4"/>
        <v>-3.9799783549783552</v>
      </c>
      <c r="S14" s="226" t="s">
        <v>195</v>
      </c>
    </row>
    <row r="15" spans="1:19" s="60" customFormat="1" ht="53.25" customHeight="1" x14ac:dyDescent="0.25">
      <c r="A15" s="228" t="s">
        <v>98</v>
      </c>
      <c r="B15" s="223" t="s">
        <v>134</v>
      </c>
      <c r="C15" s="108" t="s">
        <v>147</v>
      </c>
      <c r="D15" s="215">
        <v>1</v>
      </c>
      <c r="E15" s="109">
        <v>38000</v>
      </c>
      <c r="F15" s="216">
        <v>0</v>
      </c>
      <c r="G15" s="215">
        <v>1</v>
      </c>
      <c r="H15" s="109">
        <v>560</v>
      </c>
      <c r="I15" s="216">
        <f t="shared" ref="I15:I17" si="5">H15/G15</f>
        <v>560</v>
      </c>
      <c r="J15" s="215">
        <v>0</v>
      </c>
      <c r="K15" s="109">
        <v>0</v>
      </c>
      <c r="L15" s="214">
        <v>0</v>
      </c>
      <c r="M15" s="215"/>
      <c r="N15" s="109">
        <v>0</v>
      </c>
      <c r="O15" s="216">
        <v>0</v>
      </c>
      <c r="P15" s="215">
        <f t="shared" ref="P15" si="6">O15-F15</f>
        <v>0</v>
      </c>
      <c r="Q15" s="109">
        <v>0</v>
      </c>
      <c r="R15" s="221">
        <f t="shared" ref="R15" si="7">O15-L15</f>
        <v>0</v>
      </c>
      <c r="S15" s="226"/>
    </row>
    <row r="16" spans="1:19" s="60" customFormat="1" ht="53.25" customHeight="1" x14ac:dyDescent="0.25">
      <c r="A16" s="229" t="s">
        <v>99</v>
      </c>
      <c r="B16" s="223" t="s">
        <v>132</v>
      </c>
      <c r="C16" s="108" t="s">
        <v>135</v>
      </c>
      <c r="D16" s="215"/>
      <c r="E16" s="109"/>
      <c r="F16" s="216">
        <v>0</v>
      </c>
      <c r="G16" s="215">
        <v>5</v>
      </c>
      <c r="H16" s="109">
        <v>840</v>
      </c>
      <c r="I16" s="216">
        <f t="shared" si="5"/>
        <v>168</v>
      </c>
      <c r="J16" s="215"/>
      <c r="K16" s="109"/>
      <c r="L16" s="216">
        <v>0</v>
      </c>
      <c r="M16" s="215"/>
      <c r="N16" s="109"/>
      <c r="O16" s="216">
        <v>0</v>
      </c>
      <c r="P16" s="215">
        <f>O16-F16</f>
        <v>0</v>
      </c>
      <c r="Q16" s="109">
        <f t="shared" si="3"/>
        <v>-168</v>
      </c>
      <c r="R16" s="221">
        <f t="shared" si="4"/>
        <v>0</v>
      </c>
      <c r="S16" s="226"/>
    </row>
    <row r="17" spans="1:86" s="60" customFormat="1" ht="53.25" customHeight="1" thickBot="1" x14ac:dyDescent="0.3">
      <c r="A17" s="230" t="s">
        <v>144</v>
      </c>
      <c r="B17" s="224" t="s">
        <v>131</v>
      </c>
      <c r="C17" s="211" t="s">
        <v>135</v>
      </c>
      <c r="D17" s="217"/>
      <c r="E17" s="218"/>
      <c r="F17" s="219">
        <v>0</v>
      </c>
      <c r="G17" s="217">
        <v>20</v>
      </c>
      <c r="H17" s="218">
        <v>3600</v>
      </c>
      <c r="I17" s="216">
        <f t="shared" si="5"/>
        <v>180</v>
      </c>
      <c r="J17" s="217"/>
      <c r="K17" s="218"/>
      <c r="L17" s="219">
        <v>0</v>
      </c>
      <c r="M17" s="217"/>
      <c r="N17" s="218"/>
      <c r="O17" s="216">
        <v>0</v>
      </c>
      <c r="P17" s="217">
        <f t="shared" ref="P17" si="8">O17-F17</f>
        <v>0</v>
      </c>
      <c r="Q17" s="218">
        <f t="shared" si="3"/>
        <v>-180</v>
      </c>
      <c r="R17" s="222">
        <f t="shared" si="4"/>
        <v>0</v>
      </c>
      <c r="S17" s="226"/>
    </row>
    <row r="18" spans="1:86" s="51" customFormat="1" x14ac:dyDescent="0.25">
      <c r="B18" s="110"/>
    </row>
    <row r="19" spans="1:86" ht="15.75" thickBot="1" x14ac:dyDescent="0.3">
      <c r="A19" s="302" t="s">
        <v>79</v>
      </c>
      <c r="B19" s="303"/>
      <c r="C19" s="303"/>
      <c r="D19" s="303"/>
      <c r="E19" s="303"/>
      <c r="F19" s="303"/>
      <c r="K19" s="225">
        <f>SUM(K11:K18)</f>
        <v>17663</v>
      </c>
      <c r="L19" s="225">
        <f>SUM(L11:L18)</f>
        <v>278.36152597402599</v>
      </c>
      <c r="M19" s="225">
        <f>SUM(M11:M18)</f>
        <v>210</v>
      </c>
      <c r="N19" s="225">
        <f>SUM(N11:N15)</f>
        <v>12595</v>
      </c>
    </row>
    <row r="20" spans="1:86" ht="34.5" thickTop="1" x14ac:dyDescent="0.25">
      <c r="A20" s="111" t="s">
        <v>58</v>
      </c>
      <c r="B20" s="112" t="s">
        <v>59</v>
      </c>
      <c r="C20" s="113" t="s">
        <v>80</v>
      </c>
      <c r="D20" s="113" t="s">
        <v>81</v>
      </c>
      <c r="E20" s="113" t="s">
        <v>82</v>
      </c>
      <c r="F20" s="114" t="s">
        <v>57</v>
      </c>
    </row>
    <row r="21" spans="1:86" x14ac:dyDescent="0.25">
      <c r="A21" s="115" t="s">
        <v>72</v>
      </c>
      <c r="B21" s="53" t="s">
        <v>83</v>
      </c>
      <c r="C21" s="53"/>
      <c r="D21" s="53"/>
      <c r="E21" s="116">
        <v>0</v>
      </c>
      <c r="F21" s="117"/>
    </row>
    <row r="22" spans="1:86" ht="15.75" thickBot="1" x14ac:dyDescent="0.3">
      <c r="A22" s="118" t="s">
        <v>78</v>
      </c>
      <c r="B22" s="119" t="s">
        <v>84</v>
      </c>
      <c r="C22" s="120"/>
      <c r="D22" s="120"/>
      <c r="E22" s="121">
        <v>0</v>
      </c>
      <c r="F22" s="122"/>
    </row>
    <row r="23" spans="1:86" s="51" customFormat="1" ht="15.75" thickTop="1" x14ac:dyDescent="0.25">
      <c r="A23" s="17"/>
      <c r="B23" s="17"/>
      <c r="C23" s="17"/>
      <c r="D23" s="17"/>
      <c r="E23" s="123"/>
      <c r="F23" s="17"/>
    </row>
    <row r="24" spans="1:86" s="51" customFormat="1" x14ac:dyDescent="0.25">
      <c r="A24" s="17"/>
      <c r="B24" s="17"/>
      <c r="C24" s="17"/>
      <c r="D24" s="17"/>
      <c r="E24" s="123"/>
      <c r="F24" s="17"/>
    </row>
    <row r="25" spans="1:86" s="51" customFormat="1" x14ac:dyDescent="0.25">
      <c r="A25" s="17"/>
      <c r="B25" s="17"/>
      <c r="C25" s="17"/>
      <c r="D25" s="17"/>
      <c r="E25" s="123"/>
      <c r="F25" s="17"/>
    </row>
    <row r="28" spans="1:86" ht="15.75" x14ac:dyDescent="0.25">
      <c r="BG28" s="198"/>
      <c r="BH28" s="198"/>
      <c r="BI28" s="198"/>
      <c r="BJ28" s="198"/>
      <c r="BK28" s="198"/>
      <c r="BL28" s="198" t="e">
        <f>#REF!+#REF!+#REF!+#REF!</f>
        <v>#REF!</v>
      </c>
      <c r="BM28" s="198"/>
      <c r="BN28" s="198" t="e">
        <f>#REF!+#REF!+#REF!+#REF!</f>
        <v>#REF!</v>
      </c>
      <c r="BO28" s="198"/>
      <c r="BP28" s="198"/>
      <c r="BQ28" s="204"/>
      <c r="BR28" s="202" t="e">
        <f>SUM(#REF!)</f>
        <v>#REF!</v>
      </c>
      <c r="BS28" s="203" t="e">
        <f>SUM(#REF!)</f>
        <v>#REF!</v>
      </c>
      <c r="BT28" s="203" t="e">
        <f>SUM(#REF!)</f>
        <v>#REF!</v>
      </c>
      <c r="BU28" s="203" t="e">
        <f>SUM(#REF!)</f>
        <v>#REF!</v>
      </c>
      <c r="BV28" s="203" t="e">
        <f>SUM(#REF!)</f>
        <v>#REF!</v>
      </c>
      <c r="BW28" s="203" t="e">
        <f>SUM(#REF!)</f>
        <v>#REF!</v>
      </c>
      <c r="BX28" s="203" t="e">
        <f>SUM(#REF!)</f>
        <v>#REF!</v>
      </c>
      <c r="BY28" s="203" t="e">
        <f>SUM(#REF!)</f>
        <v>#REF!</v>
      </c>
      <c r="BZ28" s="203" t="e">
        <f>SUM(#REF!)</f>
        <v>#REF!</v>
      </c>
      <c r="CA28" s="203" t="e">
        <f>SUM(#REF!)</f>
        <v>#REF!</v>
      </c>
      <c r="CB28" s="203" t="e">
        <f>SUM(#REF!)</f>
        <v>#REF!</v>
      </c>
      <c r="CC28" s="203" t="e">
        <f>SUM(#REF!)</f>
        <v>#REF!</v>
      </c>
      <c r="CD28" s="203" t="e">
        <f>SUM(#REF!)</f>
        <v>#REF!</v>
      </c>
      <c r="CE28" s="203" t="e">
        <f>SUM(#REF!)</f>
        <v>#REF!</v>
      </c>
      <c r="CF28" s="203" t="e">
        <f>SUM(#REF!)</f>
        <v>#REF!</v>
      </c>
      <c r="CG28" s="203" t="e">
        <f>SUM(#REF!)</f>
        <v>#REF!</v>
      </c>
      <c r="CH28" s="198"/>
    </row>
    <row r="29" spans="1:86" ht="16.5" thickBot="1" x14ac:dyDescent="0.3">
      <c r="BG29" s="198"/>
      <c r="BH29" s="198"/>
      <c r="BI29" s="198"/>
      <c r="BJ29" s="198"/>
      <c r="BK29" s="198"/>
      <c r="BL29" s="198"/>
      <c r="BM29" s="198"/>
      <c r="BN29" s="198"/>
      <c r="BO29" s="198"/>
      <c r="BP29" s="198"/>
      <c r="BQ29" s="205"/>
      <c r="BR29" s="199"/>
      <c r="BS29" s="200"/>
      <c r="BT29" s="200"/>
      <c r="BU29" s="201"/>
      <c r="BV29" s="199"/>
      <c r="BW29" s="200"/>
      <c r="BX29" s="200"/>
      <c r="BY29" s="201"/>
      <c r="BZ29" s="199"/>
      <c r="CA29" s="200"/>
      <c r="CB29" s="200"/>
      <c r="CC29" s="201"/>
      <c r="CD29" s="199"/>
      <c r="CE29" s="200"/>
      <c r="CF29" s="200"/>
      <c r="CG29" s="201"/>
      <c r="CH29" s="198"/>
    </row>
    <row r="30" spans="1:86" ht="16.5" thickBot="1" x14ac:dyDescent="0.3">
      <c r="BG30" s="198"/>
      <c r="BH30" s="198"/>
      <c r="BI30" s="198"/>
      <c r="BJ30" s="198"/>
      <c r="BK30" s="198"/>
      <c r="BL30" s="198"/>
      <c r="BM30" s="198"/>
      <c r="BN30" s="198"/>
      <c r="BO30" s="198"/>
      <c r="BP30" s="198"/>
      <c r="BQ30" s="198"/>
      <c r="BR30" s="206" t="e">
        <f>BR28-#REF!</f>
        <v>#REF!</v>
      </c>
      <c r="BS30" s="207" t="e">
        <f>BS28-#REF!</f>
        <v>#REF!</v>
      </c>
      <c r="BT30" s="207"/>
      <c r="BU30" s="208" t="e">
        <f>BU28-#REF!</f>
        <v>#REF!</v>
      </c>
      <c r="BV30" s="206" t="e">
        <f>#REF!-BV28</f>
        <v>#REF!</v>
      </c>
      <c r="BW30" s="206" t="e">
        <f>#REF!-BW28</f>
        <v>#REF!</v>
      </c>
      <c r="BX30" s="206" t="e">
        <f>#REF!-BX28</f>
        <v>#REF!</v>
      </c>
      <c r="BY30" s="206" t="e">
        <f>#REF!-BY28</f>
        <v>#REF!</v>
      </c>
      <c r="BZ30" s="206" t="e">
        <f>#REF!-BZ28</f>
        <v>#REF!</v>
      </c>
      <c r="CA30" s="206" t="e">
        <f>#REF!-CA28</f>
        <v>#REF!</v>
      </c>
      <c r="CB30" s="206" t="e">
        <f>#REF!-CB28</f>
        <v>#REF!</v>
      </c>
      <c r="CC30" s="206" t="e">
        <f>#REF!-CC28</f>
        <v>#REF!</v>
      </c>
      <c r="CD30" s="206" t="e">
        <f>#REF!-CD28</f>
        <v>#REF!</v>
      </c>
      <c r="CE30" s="206" t="e">
        <f>#REF!-CE28</f>
        <v>#REF!</v>
      </c>
      <c r="CF30" s="206" t="e">
        <f>#REF!-CF28</f>
        <v>#REF!</v>
      </c>
      <c r="CG30" s="206" t="e">
        <f>#REF!-CG28</f>
        <v>#REF!</v>
      </c>
      <c r="CH30" s="198"/>
    </row>
    <row r="31" spans="1:86" ht="15.75" x14ac:dyDescent="0.25">
      <c r="BG31" s="198"/>
      <c r="BH31" s="198"/>
      <c r="BI31" s="198"/>
      <c r="BJ31" s="198"/>
      <c r="BK31" s="198"/>
      <c r="BL31" s="198"/>
      <c r="BM31" s="198"/>
      <c r="BN31" s="198"/>
      <c r="BO31" s="198"/>
      <c r="BP31" s="198"/>
      <c r="BQ31" s="198"/>
      <c r="BR31" s="198"/>
      <c r="BS31" s="198"/>
      <c r="BT31" s="198"/>
      <c r="BU31" s="198"/>
      <c r="BV31" s="198"/>
      <c r="BW31" s="198"/>
      <c r="BX31" s="198"/>
      <c r="BY31" s="198"/>
      <c r="BZ31" s="198"/>
      <c r="CA31" s="198"/>
      <c r="CB31" s="198"/>
      <c r="CC31" s="198"/>
      <c r="CD31" s="198"/>
      <c r="CE31" s="198"/>
      <c r="CF31" s="198"/>
      <c r="CG31" s="198"/>
      <c r="CH31" s="198"/>
    </row>
    <row r="32" spans="1:86" ht="15.75" x14ac:dyDescent="0.25">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c r="CG32" s="198"/>
      <c r="CH32" s="198"/>
    </row>
    <row r="33" spans="59:86" ht="15.75" x14ac:dyDescent="0.25">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8"/>
      <c r="CE33" s="198"/>
      <c r="CF33" s="198"/>
      <c r="CG33" s="198"/>
      <c r="CH33" s="198"/>
    </row>
  </sheetData>
  <mergeCells count="22">
    <mergeCell ref="A7:B7"/>
    <mergeCell ref="P8:R8"/>
    <mergeCell ref="S8:S10"/>
    <mergeCell ref="A9:A10"/>
    <mergeCell ref="B9:B10"/>
    <mergeCell ref="C9:C10"/>
    <mergeCell ref="D9:D10"/>
    <mergeCell ref="E9:E10"/>
    <mergeCell ref="F9:F10"/>
    <mergeCell ref="G9:G10"/>
    <mergeCell ref="N9:N10"/>
    <mergeCell ref="O9:O10"/>
    <mergeCell ref="P9:P10"/>
    <mergeCell ref="Q9:Q10"/>
    <mergeCell ref="R9:R10"/>
    <mergeCell ref="L9:L10"/>
    <mergeCell ref="M9:M10"/>
    <mergeCell ref="A19:F19"/>
    <mergeCell ref="H9:H10"/>
    <mergeCell ref="I9:I10"/>
    <mergeCell ref="J9:J10"/>
    <mergeCell ref="K9:K10"/>
  </mergeCells>
  <pageMargins left="0.3" right="0.2" top="0.51" bottom="0.25" header="0.3" footer="0.3"/>
  <pageSetup scale="1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0"/>
  <sheetViews>
    <sheetView topLeftCell="A14" zoomScaleNormal="100" workbookViewId="0">
      <selection activeCell="B34" sqref="B34"/>
    </sheetView>
  </sheetViews>
  <sheetFormatPr defaultRowHeight="15" x14ac:dyDescent="0.25"/>
  <cols>
    <col min="1" max="1" width="15.28515625" style="7" customWidth="1"/>
    <col min="2" max="2" width="54.140625" style="7" customWidth="1"/>
    <col min="3" max="3" width="17.140625" customWidth="1"/>
    <col min="4" max="4" width="14.42578125" customWidth="1"/>
    <col min="5" max="9" width="12" style="7" customWidth="1"/>
    <col min="10" max="10" width="34.28515625" style="129" customWidth="1"/>
  </cols>
  <sheetData>
    <row r="2" spans="1:15" s="92" customFormat="1" ht="15.75" x14ac:dyDescent="0.25">
      <c r="A2" s="124" t="s">
        <v>85</v>
      </c>
      <c r="B2" s="40"/>
      <c r="C2" s="125"/>
      <c r="E2" s="40"/>
      <c r="F2" s="40"/>
      <c r="G2" s="40"/>
      <c r="H2" s="40"/>
      <c r="I2" s="40"/>
      <c r="J2" s="126"/>
    </row>
    <row r="3" spans="1:15" s="129" customFormat="1" x14ac:dyDescent="0.25">
      <c r="A3" s="127" t="s">
        <v>199</v>
      </c>
      <c r="B3" s="45"/>
      <c r="C3" s="128"/>
      <c r="E3" s="45"/>
      <c r="F3" s="45"/>
      <c r="G3" s="45"/>
      <c r="H3" s="45"/>
      <c r="I3" s="45"/>
    </row>
    <row r="4" spans="1:15" ht="15.75" thickBot="1" x14ac:dyDescent="0.3"/>
    <row r="5" spans="1:15" s="130" customFormat="1" ht="24" customHeight="1" x14ac:dyDescent="0.25">
      <c r="A5" s="168" t="s">
        <v>29</v>
      </c>
      <c r="B5" s="169">
        <v>1014045</v>
      </c>
      <c r="C5" s="170" t="s">
        <v>86</v>
      </c>
      <c r="D5" s="329" t="s">
        <v>28</v>
      </c>
      <c r="E5" s="330"/>
      <c r="F5" s="330"/>
      <c r="G5" s="330"/>
      <c r="H5" s="330"/>
      <c r="I5" s="331"/>
      <c r="J5" s="171" t="s">
        <v>57</v>
      </c>
      <c r="K5" s="172"/>
      <c r="L5" s="172"/>
      <c r="M5" s="172"/>
      <c r="N5" s="172"/>
      <c r="O5" s="172"/>
    </row>
    <row r="6" spans="1:15" s="130" customFormat="1" ht="90" customHeight="1" x14ac:dyDescent="0.25">
      <c r="A6" s="133" t="s">
        <v>87</v>
      </c>
      <c r="B6" s="173" t="s">
        <v>148</v>
      </c>
      <c r="C6" s="174"/>
      <c r="D6" s="175"/>
      <c r="E6" s="176"/>
      <c r="F6" s="176"/>
      <c r="G6" s="176"/>
      <c r="H6" s="176"/>
      <c r="I6" s="177"/>
      <c r="J6" s="178" t="s">
        <v>88</v>
      </c>
      <c r="K6" s="172"/>
      <c r="L6" s="172"/>
      <c r="M6" s="172"/>
      <c r="N6" s="172"/>
      <c r="O6" s="172"/>
    </row>
    <row r="7" spans="1:15" s="130" customFormat="1" ht="15.75" customHeight="1" x14ac:dyDescent="0.25">
      <c r="A7" s="179"/>
      <c r="B7" s="180"/>
      <c r="C7" s="131"/>
      <c r="D7" s="332" t="s">
        <v>89</v>
      </c>
      <c r="E7" s="332"/>
      <c r="F7" s="332"/>
      <c r="G7" s="332"/>
      <c r="H7" s="332"/>
      <c r="I7" s="332"/>
      <c r="J7" s="178" t="s">
        <v>88</v>
      </c>
      <c r="K7" s="172"/>
      <c r="L7" s="172"/>
      <c r="M7" s="172"/>
      <c r="N7" s="172"/>
      <c r="O7" s="172"/>
    </row>
    <row r="8" spans="1:15" s="136" customFormat="1" ht="70.5" customHeight="1" x14ac:dyDescent="0.25">
      <c r="A8" s="333" t="s">
        <v>125</v>
      </c>
      <c r="B8" s="334"/>
      <c r="C8" s="131" t="s">
        <v>90</v>
      </c>
      <c r="D8" s="132" t="s">
        <v>126</v>
      </c>
      <c r="E8" s="133" t="s">
        <v>91</v>
      </c>
      <c r="F8" s="131" t="s">
        <v>92</v>
      </c>
      <c r="G8" s="131" t="s">
        <v>184</v>
      </c>
      <c r="H8" s="134" t="s">
        <v>171</v>
      </c>
      <c r="I8" s="135" t="s">
        <v>93</v>
      </c>
      <c r="J8" s="181"/>
    </row>
    <row r="9" spans="1:15" s="130" customFormat="1" ht="83.25" customHeight="1" x14ac:dyDescent="0.25">
      <c r="A9" s="182" t="s">
        <v>94</v>
      </c>
      <c r="B9" s="167" t="s">
        <v>136</v>
      </c>
      <c r="C9" s="180" t="s">
        <v>72</v>
      </c>
      <c r="D9" s="183" t="s">
        <v>120</v>
      </c>
      <c r="E9" s="185">
        <v>193</v>
      </c>
      <c r="F9" s="184">
        <v>190</v>
      </c>
      <c r="G9" s="184">
        <v>70</v>
      </c>
      <c r="H9" s="231">
        <v>91</v>
      </c>
      <c r="I9" s="186">
        <f t="shared" ref="I9:I12" si="0">H9/G9</f>
        <v>1.3</v>
      </c>
      <c r="J9" s="226" t="s">
        <v>195</v>
      </c>
      <c r="K9" s="172"/>
      <c r="L9" s="172"/>
      <c r="M9" s="172"/>
      <c r="N9" s="172"/>
      <c r="O9" s="172"/>
    </row>
    <row r="10" spans="1:15" s="130" customFormat="1" ht="68.25" customHeight="1" x14ac:dyDescent="0.25">
      <c r="A10" s="182" t="s">
        <v>95</v>
      </c>
      <c r="B10" s="167" t="s">
        <v>138</v>
      </c>
      <c r="C10" s="180" t="s">
        <v>74</v>
      </c>
      <c r="D10" s="183" t="s">
        <v>122</v>
      </c>
      <c r="E10" s="188">
        <v>13</v>
      </c>
      <c r="F10" s="187">
        <v>13</v>
      </c>
      <c r="G10" s="187">
        <v>2</v>
      </c>
      <c r="H10" s="266">
        <v>0</v>
      </c>
      <c r="I10" s="186">
        <f t="shared" si="0"/>
        <v>0</v>
      </c>
      <c r="J10" s="226" t="s">
        <v>198</v>
      </c>
      <c r="K10" s="172"/>
      <c r="L10" s="172"/>
      <c r="M10" s="172"/>
      <c r="N10" s="172"/>
      <c r="O10" s="172"/>
    </row>
    <row r="11" spans="1:15" s="130" customFormat="1" ht="28.5" customHeight="1" thickBot="1" x14ac:dyDescent="0.3">
      <c r="A11" s="189" t="s">
        <v>96</v>
      </c>
      <c r="B11" s="190" t="s">
        <v>137</v>
      </c>
      <c r="C11" s="191" t="s">
        <v>76</v>
      </c>
      <c r="D11" s="192" t="s">
        <v>123</v>
      </c>
      <c r="E11" s="194">
        <v>47</v>
      </c>
      <c r="F11" s="193">
        <v>48</v>
      </c>
      <c r="G11" s="193">
        <v>16</v>
      </c>
      <c r="H11" s="194">
        <v>14</v>
      </c>
      <c r="I11" s="186">
        <f t="shared" si="0"/>
        <v>0.875</v>
      </c>
      <c r="J11" s="226" t="s">
        <v>194</v>
      </c>
      <c r="K11" s="172"/>
      <c r="L11" s="172"/>
      <c r="M11" s="172"/>
      <c r="N11" s="172"/>
      <c r="O11" s="172"/>
    </row>
    <row r="12" spans="1:15" ht="34.5" customHeight="1" x14ac:dyDescent="0.25">
      <c r="A12" s="182" t="s">
        <v>121</v>
      </c>
      <c r="B12" s="167" t="s">
        <v>139</v>
      </c>
      <c r="C12" s="180" t="s">
        <v>78</v>
      </c>
      <c r="D12" s="183" t="s">
        <v>124</v>
      </c>
      <c r="E12" s="179">
        <v>243</v>
      </c>
      <c r="F12" s="187">
        <v>251</v>
      </c>
      <c r="G12" s="187">
        <v>88</v>
      </c>
      <c r="H12" s="188">
        <v>105</v>
      </c>
      <c r="I12" s="186">
        <f t="shared" si="0"/>
        <v>1.1931818181818181</v>
      </c>
      <c r="J12" s="226" t="s">
        <v>195</v>
      </c>
      <c r="K12" s="195"/>
      <c r="L12" s="195"/>
      <c r="M12" s="195"/>
      <c r="N12" s="195"/>
      <c r="O12" s="195"/>
    </row>
    <row r="13" spans="1:15" s="129" customFormat="1" ht="41.25" customHeight="1" x14ac:dyDescent="0.2">
      <c r="A13" s="182" t="s">
        <v>141</v>
      </c>
      <c r="B13" s="167" t="s">
        <v>140</v>
      </c>
      <c r="C13" s="180" t="s">
        <v>99</v>
      </c>
      <c r="D13" s="183" t="s">
        <v>147</v>
      </c>
      <c r="E13" s="179">
        <v>1</v>
      </c>
      <c r="F13" s="187">
        <v>1</v>
      </c>
      <c r="G13" s="187">
        <v>0</v>
      </c>
      <c r="H13" s="188">
        <v>0</v>
      </c>
      <c r="I13" s="186"/>
      <c r="J13" s="226" t="s">
        <v>196</v>
      </c>
    </row>
    <row r="14" spans="1:15" s="129" customFormat="1" ht="18.75" customHeight="1" x14ac:dyDescent="0.2">
      <c r="A14" s="182" t="s">
        <v>142</v>
      </c>
      <c r="B14" s="167" t="s">
        <v>132</v>
      </c>
      <c r="C14" s="180" t="s">
        <v>144</v>
      </c>
      <c r="D14" s="183" t="s">
        <v>146</v>
      </c>
      <c r="E14" s="179"/>
      <c r="F14" s="179">
        <v>5</v>
      </c>
      <c r="G14" s="187">
        <v>0</v>
      </c>
      <c r="H14" s="188">
        <v>0</v>
      </c>
      <c r="I14" s="186"/>
      <c r="J14" s="226" t="s">
        <v>197</v>
      </c>
    </row>
    <row r="15" spans="1:15" s="129" customFormat="1" ht="18.75" customHeight="1" x14ac:dyDescent="0.2">
      <c r="A15" s="182" t="s">
        <v>143</v>
      </c>
      <c r="B15" s="167" t="s">
        <v>131</v>
      </c>
      <c r="C15" s="180" t="s">
        <v>145</v>
      </c>
      <c r="D15" s="183" t="s">
        <v>146</v>
      </c>
      <c r="E15" s="179"/>
      <c r="F15" s="179">
        <v>20</v>
      </c>
      <c r="G15" s="187">
        <v>0</v>
      </c>
      <c r="H15" s="188">
        <v>0</v>
      </c>
      <c r="I15" s="186"/>
      <c r="J15" s="226" t="s">
        <v>193</v>
      </c>
    </row>
    <row r="16" spans="1:15" s="129" customFormat="1" ht="12.75" x14ac:dyDescent="0.2">
      <c r="A16" s="196"/>
      <c r="B16" s="196"/>
      <c r="C16" s="195"/>
      <c r="D16" s="195"/>
      <c r="E16" s="196"/>
      <c r="F16" s="196"/>
      <c r="G16" s="196"/>
      <c r="H16" s="196"/>
      <c r="I16" s="196"/>
    </row>
    <row r="17" spans="1:15" x14ac:dyDescent="0.25">
      <c r="A17" s="137" t="s">
        <v>127</v>
      </c>
      <c r="B17" s="129"/>
      <c r="C17" s="138"/>
      <c r="D17" s="129"/>
      <c r="E17" s="45"/>
      <c r="F17" s="45"/>
      <c r="G17" s="45"/>
      <c r="H17" s="45"/>
      <c r="I17" s="45"/>
      <c r="K17" s="195"/>
      <c r="L17" s="195"/>
      <c r="M17" s="195"/>
      <c r="N17" s="195"/>
      <c r="O17" s="195"/>
    </row>
    <row r="18" spans="1:15" x14ac:dyDescent="0.25">
      <c r="A18" s="137" t="s">
        <v>128</v>
      </c>
      <c r="B18" s="129"/>
      <c r="C18" s="138"/>
      <c r="D18" s="129"/>
      <c r="E18" s="45"/>
      <c r="F18" s="45"/>
      <c r="G18" s="45"/>
      <c r="H18" s="45"/>
      <c r="I18" s="45"/>
      <c r="K18" s="195"/>
      <c r="L18" s="195"/>
      <c r="M18" s="195"/>
      <c r="N18" s="195"/>
      <c r="O18" s="195"/>
    </row>
    <row r="19" spans="1:15" x14ac:dyDescent="0.25">
      <c r="A19" s="137" t="s">
        <v>129</v>
      </c>
      <c r="B19" s="129"/>
      <c r="C19" s="138"/>
      <c r="D19" s="129"/>
      <c r="E19" s="45"/>
      <c r="F19" s="45"/>
      <c r="G19" s="45"/>
      <c r="H19" s="45"/>
      <c r="I19" s="45"/>
      <c r="K19" s="195"/>
      <c r="L19" s="195"/>
      <c r="M19" s="195"/>
      <c r="N19" s="195"/>
      <c r="O19" s="195"/>
    </row>
    <row r="20" spans="1:15" x14ac:dyDescent="0.25">
      <c r="A20" s="137" t="s">
        <v>97</v>
      </c>
      <c r="B20" s="129"/>
      <c r="C20" s="138"/>
      <c r="D20" s="129"/>
      <c r="E20" s="45"/>
      <c r="F20" s="45"/>
      <c r="G20" s="45"/>
      <c r="H20" s="45"/>
      <c r="I20" s="45"/>
      <c r="K20" s="195"/>
      <c r="L20" s="195"/>
      <c r="M20" s="195"/>
      <c r="N20" s="195"/>
      <c r="O20" s="195"/>
    </row>
  </sheetData>
  <mergeCells count="3">
    <mergeCell ref="D5:I5"/>
    <mergeCell ref="D7:I7"/>
    <mergeCell ref="A8:B8"/>
  </mergeCells>
  <pageMargins left="0.36" right="0.17" top="0.75" bottom="0.7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3"/>
  <sheetViews>
    <sheetView tabSelected="1" topLeftCell="A10" workbookViewId="0">
      <selection activeCell="G32" sqref="G32"/>
    </sheetView>
  </sheetViews>
  <sheetFormatPr defaultRowHeight="12.75" x14ac:dyDescent="0.25"/>
  <cols>
    <col min="1" max="1" width="9.140625" style="149"/>
    <col min="2" max="2" width="31.42578125" style="149" customWidth="1"/>
    <col min="3" max="10" width="10.42578125" style="149" customWidth="1"/>
    <col min="11" max="11" width="18.5703125" style="149" customWidth="1"/>
    <col min="12" max="16384" width="9.140625" style="149"/>
  </cols>
  <sheetData>
    <row r="2" spans="1:11" s="140" customFormat="1" ht="15.75" x14ac:dyDescent="0.25">
      <c r="A2" s="139" t="s">
        <v>100</v>
      </c>
      <c r="C2" s="141"/>
      <c r="G2" s="142"/>
      <c r="H2" s="142"/>
      <c r="I2" s="142"/>
    </row>
    <row r="3" spans="1:11" s="144" customFormat="1" x14ac:dyDescent="0.25">
      <c r="A3" s="143"/>
      <c r="G3" s="145"/>
      <c r="H3" s="145"/>
      <c r="I3" s="145"/>
    </row>
    <row r="4" spans="1:11" s="147" customFormat="1" x14ac:dyDescent="0.25">
      <c r="A4" s="146" t="s">
        <v>101</v>
      </c>
      <c r="C4" s="146"/>
      <c r="G4" s="148"/>
      <c r="H4" s="148"/>
      <c r="I4" s="148"/>
    </row>
    <row r="5" spans="1:11" ht="13.5" thickBot="1" x14ac:dyDescent="0.3">
      <c r="C5" s="150"/>
      <c r="E5" s="150"/>
      <c r="F5" s="150"/>
      <c r="G5" s="151"/>
      <c r="H5" s="151"/>
      <c r="I5" s="151"/>
    </row>
    <row r="6" spans="1:11" ht="33.75" customHeight="1" x14ac:dyDescent="0.25">
      <c r="A6" s="340" t="s">
        <v>102</v>
      </c>
      <c r="B6" s="343" t="s">
        <v>103</v>
      </c>
      <c r="C6" s="152" t="s">
        <v>104</v>
      </c>
      <c r="D6" s="152" t="s">
        <v>105</v>
      </c>
      <c r="E6" s="152" t="s">
        <v>106</v>
      </c>
      <c r="F6" s="152" t="s">
        <v>185</v>
      </c>
      <c r="G6" s="343" t="s">
        <v>186</v>
      </c>
      <c r="H6" s="343" t="s">
        <v>109</v>
      </c>
      <c r="I6" s="343" t="s">
        <v>110</v>
      </c>
      <c r="J6" s="343" t="s">
        <v>111</v>
      </c>
      <c r="K6" s="335" t="s">
        <v>57</v>
      </c>
    </row>
    <row r="7" spans="1:11" ht="12.75" customHeight="1" x14ac:dyDescent="0.25">
      <c r="A7" s="341"/>
      <c r="B7" s="338"/>
      <c r="C7" s="153" t="s">
        <v>112</v>
      </c>
      <c r="D7" s="153" t="s">
        <v>113</v>
      </c>
      <c r="E7" s="153" t="s">
        <v>113</v>
      </c>
      <c r="F7" s="338" t="s">
        <v>114</v>
      </c>
      <c r="G7" s="338"/>
      <c r="H7" s="338"/>
      <c r="I7" s="338"/>
      <c r="J7" s="338"/>
      <c r="K7" s="336"/>
    </row>
    <row r="8" spans="1:11" ht="50.25" customHeight="1" thickBot="1" x14ac:dyDescent="0.3">
      <c r="A8" s="342"/>
      <c r="B8" s="339"/>
      <c r="C8" s="154" t="s">
        <v>115</v>
      </c>
      <c r="D8" s="154" t="s">
        <v>115</v>
      </c>
      <c r="E8" s="154" t="s">
        <v>115</v>
      </c>
      <c r="F8" s="339"/>
      <c r="G8" s="339"/>
      <c r="H8" s="339"/>
      <c r="I8" s="339"/>
      <c r="J8" s="339"/>
      <c r="K8" s="337"/>
    </row>
    <row r="9" spans="1:11" ht="69" customHeight="1" thickBot="1" x14ac:dyDescent="0.3">
      <c r="A9" s="155" t="s">
        <v>187</v>
      </c>
      <c r="B9" s="156" t="s">
        <v>130</v>
      </c>
      <c r="C9" s="197">
        <v>52560</v>
      </c>
      <c r="D9" s="156">
        <v>2018</v>
      </c>
      <c r="E9" s="156">
        <v>2023</v>
      </c>
      <c r="F9" s="197">
        <v>38000</v>
      </c>
      <c r="G9" s="156">
        <v>560</v>
      </c>
      <c r="H9" s="197">
        <v>0</v>
      </c>
      <c r="I9" s="197">
        <v>0</v>
      </c>
      <c r="J9" s="197">
        <v>0</v>
      </c>
      <c r="K9" s="163" t="s">
        <v>191</v>
      </c>
    </row>
    <row r="10" spans="1:11" ht="63" customHeight="1" thickBot="1" x14ac:dyDescent="0.3">
      <c r="A10" s="155" t="s">
        <v>188</v>
      </c>
      <c r="B10" s="167" t="s">
        <v>132</v>
      </c>
      <c r="C10" s="197">
        <v>840</v>
      </c>
      <c r="D10" s="156">
        <v>2020</v>
      </c>
      <c r="E10" s="156">
        <v>2020</v>
      </c>
      <c r="F10" s="197">
        <v>0</v>
      </c>
      <c r="G10" s="156">
        <v>840</v>
      </c>
      <c r="H10" s="197">
        <v>0</v>
      </c>
      <c r="I10" s="197">
        <v>0</v>
      </c>
      <c r="J10" s="197">
        <v>0</v>
      </c>
      <c r="K10" s="163" t="s">
        <v>192</v>
      </c>
    </row>
    <row r="11" spans="1:11" ht="50.25" customHeight="1" thickBot="1" x14ac:dyDescent="0.3">
      <c r="A11" s="155" t="s">
        <v>189</v>
      </c>
      <c r="B11" s="167" t="s">
        <v>131</v>
      </c>
      <c r="C11" s="197">
        <v>3600</v>
      </c>
      <c r="D11" s="156">
        <v>2020</v>
      </c>
      <c r="E11" s="156">
        <v>2020</v>
      </c>
      <c r="F11" s="197">
        <v>0</v>
      </c>
      <c r="G11" s="156">
        <v>3600</v>
      </c>
      <c r="H11" s="197">
        <v>0</v>
      </c>
      <c r="I11" s="197">
        <v>0</v>
      </c>
      <c r="J11" s="197">
        <v>0</v>
      </c>
      <c r="K11" s="163" t="s">
        <v>193</v>
      </c>
    </row>
    <row r="12" spans="1:11" x14ac:dyDescent="0.25">
      <c r="A12" s="151"/>
      <c r="B12" s="151"/>
      <c r="C12" s="151"/>
      <c r="D12" s="151"/>
      <c r="E12" s="151"/>
      <c r="F12" s="151"/>
      <c r="G12" s="151"/>
      <c r="H12" s="151"/>
      <c r="I12" s="151"/>
    </row>
    <row r="13" spans="1:11" x14ac:dyDescent="0.25">
      <c r="E13" s="151"/>
      <c r="F13" s="151"/>
      <c r="G13" s="151"/>
      <c r="H13" s="151"/>
      <c r="I13" s="151"/>
    </row>
    <row r="14" spans="1:11" x14ac:dyDescent="0.25">
      <c r="G14" s="151"/>
      <c r="H14" s="151"/>
      <c r="I14" s="151"/>
    </row>
    <row r="15" spans="1:11" s="147" customFormat="1" x14ac:dyDescent="0.25">
      <c r="A15" s="146" t="s">
        <v>116</v>
      </c>
      <c r="G15" s="148"/>
      <c r="H15" s="148"/>
      <c r="I15" s="148"/>
    </row>
    <row r="16" spans="1:11" ht="16.5" thickBot="1" x14ac:dyDescent="0.3">
      <c r="C16" s="164"/>
      <c r="D16" s="165"/>
      <c r="E16" s="150"/>
      <c r="F16" s="150"/>
      <c r="G16" s="165"/>
      <c r="H16" s="166"/>
      <c r="I16" s="166"/>
    </row>
    <row r="17" spans="1:12" ht="33.75" customHeight="1" x14ac:dyDescent="0.25">
      <c r="A17" s="340" t="s">
        <v>102</v>
      </c>
      <c r="B17" s="343" t="s">
        <v>103</v>
      </c>
      <c r="C17" s="152" t="s">
        <v>117</v>
      </c>
      <c r="D17" s="152" t="s">
        <v>104</v>
      </c>
      <c r="E17" s="152" t="s">
        <v>105</v>
      </c>
      <c r="F17" s="152" t="s">
        <v>118</v>
      </c>
      <c r="G17" s="152" t="s">
        <v>107</v>
      </c>
      <c r="H17" s="343" t="s">
        <v>108</v>
      </c>
      <c r="I17" s="343" t="s">
        <v>110</v>
      </c>
      <c r="J17" s="343" t="s">
        <v>109</v>
      </c>
      <c r="K17" s="343" t="s">
        <v>111</v>
      </c>
      <c r="L17" s="335" t="s">
        <v>57</v>
      </c>
    </row>
    <row r="18" spans="1:12" x14ac:dyDescent="0.25">
      <c r="A18" s="341"/>
      <c r="B18" s="338"/>
      <c r="C18" s="153" t="s">
        <v>119</v>
      </c>
      <c r="D18" s="153" t="s">
        <v>112</v>
      </c>
      <c r="E18" s="153" t="s">
        <v>113</v>
      </c>
      <c r="F18" s="153" t="s">
        <v>113</v>
      </c>
      <c r="G18" s="153" t="s">
        <v>114</v>
      </c>
      <c r="H18" s="338"/>
      <c r="I18" s="338"/>
      <c r="J18" s="338"/>
      <c r="K18" s="338"/>
      <c r="L18" s="336"/>
    </row>
    <row r="19" spans="1:12" ht="30.75" customHeight="1" thickBot="1" x14ac:dyDescent="0.3">
      <c r="A19" s="342"/>
      <c r="B19" s="339"/>
      <c r="C19" s="154"/>
      <c r="D19" s="154" t="s">
        <v>115</v>
      </c>
      <c r="E19" s="154" t="s">
        <v>115</v>
      </c>
      <c r="F19" s="154" t="s">
        <v>115</v>
      </c>
      <c r="G19" s="154"/>
      <c r="H19" s="339"/>
      <c r="I19" s="339"/>
      <c r="J19" s="339"/>
      <c r="K19" s="339"/>
      <c r="L19" s="337"/>
    </row>
    <row r="20" spans="1:12" x14ac:dyDescent="0.25">
      <c r="A20" s="155"/>
      <c r="B20" s="156"/>
      <c r="C20" s="156"/>
      <c r="D20" s="156"/>
      <c r="E20" s="156"/>
      <c r="F20" s="156"/>
      <c r="G20" s="156"/>
      <c r="H20" s="156"/>
      <c r="I20" s="156"/>
      <c r="J20" s="156"/>
      <c r="K20" s="156"/>
      <c r="L20" s="157"/>
    </row>
    <row r="21" spans="1:12" x14ac:dyDescent="0.25">
      <c r="A21" s="158"/>
      <c r="B21" s="159"/>
      <c r="C21" s="159"/>
      <c r="D21" s="159"/>
      <c r="E21" s="159"/>
      <c r="F21" s="159"/>
      <c r="G21" s="159"/>
      <c r="H21" s="159"/>
      <c r="I21" s="159"/>
      <c r="J21" s="159"/>
      <c r="K21" s="159"/>
      <c r="L21" s="160"/>
    </row>
    <row r="22" spans="1:12" x14ac:dyDescent="0.25">
      <c r="A22" s="158"/>
      <c r="B22" s="159"/>
      <c r="C22" s="159"/>
      <c r="D22" s="159"/>
      <c r="E22" s="159"/>
      <c r="F22" s="159"/>
      <c r="G22" s="159"/>
      <c r="H22" s="159"/>
      <c r="I22" s="159"/>
      <c r="J22" s="159"/>
      <c r="K22" s="159"/>
      <c r="L22" s="160"/>
    </row>
    <row r="23" spans="1:12" ht="13.5" thickBot="1" x14ac:dyDescent="0.3">
      <c r="A23" s="161"/>
      <c r="B23" s="162"/>
      <c r="C23" s="162"/>
      <c r="D23" s="162"/>
      <c r="E23" s="162"/>
      <c r="F23" s="162"/>
      <c r="G23" s="162"/>
      <c r="H23" s="162"/>
      <c r="I23" s="162"/>
      <c r="J23" s="162"/>
      <c r="K23" s="162"/>
      <c r="L23" s="163"/>
    </row>
  </sheetData>
  <mergeCells count="15">
    <mergeCell ref="K6:K8"/>
    <mergeCell ref="F7:F8"/>
    <mergeCell ref="A17:A19"/>
    <mergeCell ref="B17:B19"/>
    <mergeCell ref="H17:H19"/>
    <mergeCell ref="I17:I19"/>
    <mergeCell ref="J17:J19"/>
    <mergeCell ref="K17:K19"/>
    <mergeCell ref="A6:A8"/>
    <mergeCell ref="B6:B8"/>
    <mergeCell ref="G6:G8"/>
    <mergeCell ref="H6:H8"/>
    <mergeCell ref="I6:I8"/>
    <mergeCell ref="J6:J8"/>
    <mergeCell ref="L17:L19"/>
  </mergeCells>
  <pageMargins left="0.7" right="0.7" top="0.75" bottom="0.75" header="0.3" footer="0.3"/>
  <pageSetup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S15"/>
  <sheetViews>
    <sheetView workbookViewId="0">
      <selection activeCell="J15" sqref="J15"/>
    </sheetView>
  </sheetViews>
  <sheetFormatPr defaultRowHeight="15" x14ac:dyDescent="0.25"/>
  <cols>
    <col min="5" max="8" width="11.140625" customWidth="1"/>
    <col min="9" max="14" width="13.42578125" customWidth="1"/>
  </cols>
  <sheetData>
    <row r="1" spans="4:19" x14ac:dyDescent="0.25">
      <c r="E1">
        <v>2020</v>
      </c>
    </row>
    <row r="2" spans="4:19" ht="15.75" thickBot="1" x14ac:dyDescent="0.3"/>
    <row r="3" spans="4:19" x14ac:dyDescent="0.25">
      <c r="D3" s="252"/>
      <c r="E3" s="253"/>
      <c r="F3" s="253"/>
      <c r="G3" s="259"/>
      <c r="H3" s="259"/>
      <c r="I3" s="242" t="s">
        <v>156</v>
      </c>
      <c r="J3" s="244"/>
      <c r="K3" s="243" t="s">
        <v>157</v>
      </c>
      <c r="L3" s="244"/>
      <c r="M3" s="242" t="s">
        <v>158</v>
      </c>
      <c r="N3" s="244"/>
    </row>
    <row r="4" spans="4:19" s="7" customFormat="1" ht="30" x14ac:dyDescent="0.25">
      <c r="D4" s="254" t="s">
        <v>149</v>
      </c>
      <c r="E4" s="236" t="s">
        <v>150</v>
      </c>
      <c r="F4" s="236" t="s">
        <v>151</v>
      </c>
      <c r="G4" s="239" t="s">
        <v>152</v>
      </c>
      <c r="H4" s="239" t="s">
        <v>153</v>
      </c>
      <c r="I4" s="245" t="s">
        <v>154</v>
      </c>
      <c r="J4" s="246" t="s">
        <v>155</v>
      </c>
      <c r="K4" s="241" t="s">
        <v>154</v>
      </c>
      <c r="L4" s="246" t="s">
        <v>155</v>
      </c>
      <c r="M4" s="245" t="s">
        <v>154</v>
      </c>
      <c r="N4" s="246" t="s">
        <v>155</v>
      </c>
    </row>
    <row r="5" spans="4:19" ht="24.75" customHeight="1" x14ac:dyDescent="0.25">
      <c r="D5" s="251" t="s">
        <v>164</v>
      </c>
      <c r="E5" s="240" t="s">
        <v>159</v>
      </c>
      <c r="F5" s="240">
        <v>190</v>
      </c>
      <c r="G5" s="237">
        <v>41563</v>
      </c>
      <c r="H5" s="262">
        <f>G5/F5</f>
        <v>218.75263157894736</v>
      </c>
      <c r="I5" s="251">
        <v>70</v>
      </c>
      <c r="J5" s="247">
        <f>I5*H5</f>
        <v>15312.684210526315</v>
      </c>
      <c r="K5" s="238">
        <v>66</v>
      </c>
      <c r="L5" s="247">
        <f>K5*H5</f>
        <v>14437.673684210526</v>
      </c>
      <c r="M5" s="251">
        <v>54</v>
      </c>
      <c r="N5" s="247">
        <f>M5*H5</f>
        <v>11812.642105263158</v>
      </c>
      <c r="O5">
        <f>I5+K5+M5</f>
        <v>190</v>
      </c>
      <c r="P5">
        <f>F5-O5</f>
        <v>0</v>
      </c>
      <c r="R5" s="234">
        <f>N5+L5+J5</f>
        <v>41563</v>
      </c>
      <c r="S5">
        <f>G5-R5</f>
        <v>0</v>
      </c>
    </row>
    <row r="6" spans="4:19" ht="24.75" customHeight="1" x14ac:dyDescent="0.25">
      <c r="D6" s="251" t="s">
        <v>165</v>
      </c>
      <c r="E6" s="240" t="s">
        <v>160</v>
      </c>
      <c r="F6" s="240">
        <v>48</v>
      </c>
      <c r="G6" s="237">
        <v>2499</v>
      </c>
      <c r="H6" s="262">
        <f t="shared" ref="H6:H8" si="0">G6/F6</f>
        <v>52.0625</v>
      </c>
      <c r="I6" s="251">
        <f t="shared" ref="I6" si="1">F6/3</f>
        <v>16</v>
      </c>
      <c r="J6" s="247">
        <f t="shared" ref="J6:J8" si="2">I6*H6</f>
        <v>833</v>
      </c>
      <c r="K6" s="238">
        <v>16</v>
      </c>
      <c r="L6" s="247">
        <f t="shared" ref="L6:L8" si="3">K6*H6</f>
        <v>833</v>
      </c>
      <c r="M6" s="251">
        <v>16</v>
      </c>
      <c r="N6" s="247">
        <f t="shared" ref="N6:N8" si="4">M6*H6</f>
        <v>833</v>
      </c>
      <c r="O6">
        <f t="shared" ref="O6:O7" si="5">I6+K6+M6</f>
        <v>48</v>
      </c>
      <c r="P6">
        <f t="shared" ref="P6:P8" si="6">F6-O6</f>
        <v>0</v>
      </c>
      <c r="R6" s="234">
        <f t="shared" ref="R6:R8" si="7">N6+L6+J6</f>
        <v>2499</v>
      </c>
      <c r="S6">
        <f t="shared" ref="S6:S8" si="8">G6-R6</f>
        <v>0</v>
      </c>
    </row>
    <row r="7" spans="4:19" ht="24.75" customHeight="1" x14ac:dyDescent="0.25">
      <c r="D7" s="251" t="s">
        <v>166</v>
      </c>
      <c r="E7" s="240" t="s">
        <v>161</v>
      </c>
      <c r="F7" s="240">
        <v>13</v>
      </c>
      <c r="G7" s="237">
        <v>5592</v>
      </c>
      <c r="H7" s="262">
        <f t="shared" si="0"/>
        <v>430.15384615384613</v>
      </c>
      <c r="I7" s="251">
        <v>2</v>
      </c>
      <c r="J7" s="247">
        <f t="shared" si="2"/>
        <v>860.30769230769226</v>
      </c>
      <c r="K7" s="238">
        <v>5</v>
      </c>
      <c r="L7" s="247">
        <f t="shared" si="3"/>
        <v>2150.7692307692305</v>
      </c>
      <c r="M7" s="251">
        <v>6</v>
      </c>
      <c r="N7" s="247">
        <f t="shared" si="4"/>
        <v>2580.9230769230767</v>
      </c>
      <c r="O7">
        <f t="shared" si="5"/>
        <v>13</v>
      </c>
      <c r="P7">
        <f t="shared" si="6"/>
        <v>0</v>
      </c>
      <c r="R7" s="234">
        <f t="shared" si="7"/>
        <v>5591.9999999999991</v>
      </c>
      <c r="S7">
        <f t="shared" si="8"/>
        <v>0</v>
      </c>
    </row>
    <row r="8" spans="4:19" ht="24.75" customHeight="1" x14ac:dyDescent="0.25">
      <c r="D8" s="251" t="s">
        <v>167</v>
      </c>
      <c r="E8" s="240" t="s">
        <v>162</v>
      </c>
      <c r="F8" s="240">
        <v>251</v>
      </c>
      <c r="G8" s="237">
        <v>1799</v>
      </c>
      <c r="H8" s="262">
        <f t="shared" si="0"/>
        <v>7.1673306772908365</v>
      </c>
      <c r="I8" s="251">
        <f>SUM(I5:I7)</f>
        <v>88</v>
      </c>
      <c r="J8" s="247">
        <f t="shared" si="2"/>
        <v>630.72509960159357</v>
      </c>
      <c r="K8" s="238">
        <f>SUM(K5:K7)</f>
        <v>87</v>
      </c>
      <c r="L8" s="247">
        <f t="shared" si="3"/>
        <v>623.55776892430276</v>
      </c>
      <c r="M8" s="251">
        <f>SUM(M5:M7)</f>
        <v>76</v>
      </c>
      <c r="N8" s="247">
        <f t="shared" si="4"/>
        <v>544.71713147410355</v>
      </c>
      <c r="O8">
        <f>SUM(O5:O7)</f>
        <v>251</v>
      </c>
      <c r="P8">
        <f t="shared" si="6"/>
        <v>0</v>
      </c>
      <c r="R8" s="234">
        <f t="shared" si="7"/>
        <v>1799</v>
      </c>
      <c r="S8">
        <f t="shared" si="8"/>
        <v>0</v>
      </c>
    </row>
    <row r="9" spans="4:19" ht="24.75" customHeight="1" x14ac:dyDescent="0.25">
      <c r="D9" s="255" t="s">
        <v>168</v>
      </c>
      <c r="E9" s="235" t="s">
        <v>163</v>
      </c>
      <c r="F9" s="235"/>
      <c r="G9" s="237"/>
      <c r="H9" s="262"/>
      <c r="I9" s="251"/>
      <c r="J9" s="248"/>
      <c r="K9" s="238"/>
      <c r="L9" s="248"/>
      <c r="M9" s="251"/>
      <c r="N9" s="248"/>
    </row>
    <row r="10" spans="4:19" ht="24.75" customHeight="1" thickBot="1" x14ac:dyDescent="0.3">
      <c r="D10" s="256"/>
      <c r="E10" s="257" t="s">
        <v>133</v>
      </c>
      <c r="F10" s="258"/>
      <c r="G10" s="260">
        <f>SUM(G5:G9)</f>
        <v>51453</v>
      </c>
      <c r="H10" s="263"/>
      <c r="I10" s="249">
        <f t="shared" ref="I10:N10" si="9">SUM(I5:I9)</f>
        <v>176</v>
      </c>
      <c r="J10" s="250">
        <f t="shared" si="9"/>
        <v>17636.717002435602</v>
      </c>
      <c r="K10" s="261">
        <f t="shared" si="9"/>
        <v>174</v>
      </c>
      <c r="L10" s="250">
        <f t="shared" si="9"/>
        <v>18045.000683904062</v>
      </c>
      <c r="M10" s="249">
        <f t="shared" si="9"/>
        <v>152</v>
      </c>
      <c r="N10" s="250">
        <f t="shared" si="9"/>
        <v>15771.282313660337</v>
      </c>
      <c r="O10" s="234">
        <f>J10+L10+N10</f>
        <v>51453</v>
      </c>
    </row>
    <row r="11" spans="4:19" x14ac:dyDescent="0.25">
      <c r="O11">
        <f t="shared" ref="O11" si="10">SUM(J11:N11)</f>
        <v>0</v>
      </c>
    </row>
    <row r="12" spans="4:19" x14ac:dyDescent="0.25">
      <c r="J12">
        <v>17663</v>
      </c>
      <c r="L12">
        <v>18065</v>
      </c>
      <c r="N12">
        <v>15725</v>
      </c>
      <c r="O12">
        <f>SUM(J12:N12)</f>
        <v>51453</v>
      </c>
      <c r="R12" s="234">
        <f>SUM(R5:R11)</f>
        <v>51453</v>
      </c>
    </row>
    <row r="14" spans="4:19" x14ac:dyDescent="0.25">
      <c r="J14" s="234">
        <f>J10-J12</f>
        <v>-26.282997564398102</v>
      </c>
    </row>
    <row r="15" spans="4:19" x14ac:dyDescent="0.25">
      <c r="J15" s="234"/>
      <c r="K15" s="234"/>
      <c r="L15" s="234"/>
      <c r="M15" s="234"/>
      <c r="N15" s="234"/>
    </row>
  </sheetData>
  <pageMargins left="0.7" right="0.7"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Sheet2</vt:lpstr>
      <vt:lpstr>Sheet3</vt:lpstr>
      <vt:lpstr>Sheet4</vt:lpstr>
      <vt:lpstr>Sheet5</vt:lpstr>
      <vt:lpstr>planifikimi per katermujor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2020-05-27T10:14:50Z</dcterms:modified>
</cp:coreProperties>
</file>