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52511"/>
</workbook>
</file>

<file path=xl/calcChain.xml><?xml version="1.0" encoding="utf-8"?>
<calcChain xmlns="http://schemas.openxmlformats.org/spreadsheetml/2006/main">
  <c r="M14" i="3" l="1"/>
  <c r="BZ34" i="3" l="1"/>
  <c r="BV34" i="3"/>
  <c r="CB34" i="3"/>
  <c r="CA34" i="3"/>
  <c r="BX34" i="3"/>
  <c r="BW34" i="3"/>
  <c r="CF34" i="3"/>
  <c r="CE34" i="3"/>
  <c r="CC34" i="3"/>
  <c r="BY34" i="3" l="1"/>
  <c r="BS34" i="3"/>
  <c r="G21" i="2"/>
  <c r="F11" i="2"/>
  <c r="F10" i="2"/>
  <c r="CD34" i="3" l="1"/>
  <c r="BU34" i="3"/>
  <c r="BR34" i="3"/>
  <c r="CG34" i="3"/>
  <c r="I15" i="3"/>
  <c r="P15" i="3" l="1"/>
  <c r="R15" i="3"/>
  <c r="M19" i="3" l="1"/>
  <c r="N19" i="3"/>
  <c r="K19" i="3"/>
  <c r="O16" i="3"/>
  <c r="P16" i="3" s="1"/>
  <c r="L16" i="3"/>
  <c r="I16" i="3"/>
  <c r="Q16" i="3" l="1"/>
  <c r="R16" i="3"/>
  <c r="P17" i="3"/>
  <c r="I17" i="3"/>
  <c r="R17" i="3" l="1"/>
  <c r="Q17" i="3"/>
  <c r="H14" i="3" l="1"/>
  <c r="H13" i="3"/>
  <c r="H12" i="3"/>
  <c r="H11" i="3"/>
  <c r="I34" i="4" l="1"/>
  <c r="I33" i="4"/>
  <c r="I32" i="4"/>
  <c r="I31" i="4"/>
  <c r="I15" i="4"/>
  <c r="I14" i="4"/>
  <c r="I13" i="4"/>
  <c r="I12" i="4"/>
  <c r="I11" i="4"/>
  <c r="I10" i="4"/>
  <c r="I9" i="4"/>
  <c r="O14" i="3"/>
  <c r="L14" i="3"/>
  <c r="I14" i="3"/>
  <c r="F14" i="3"/>
  <c r="O13" i="3"/>
  <c r="L13" i="3"/>
  <c r="I13" i="3"/>
  <c r="F13" i="3"/>
  <c r="O12" i="3"/>
  <c r="L12" i="3"/>
  <c r="I12" i="3"/>
  <c r="F12" i="3"/>
  <c r="O11" i="3"/>
  <c r="L11" i="3"/>
  <c r="I11" i="3"/>
  <c r="F11" i="3"/>
  <c r="H25" i="2"/>
  <c r="G25" i="2"/>
  <c r="F25" i="2"/>
  <c r="E25" i="2"/>
  <c r="D25" i="2"/>
  <c r="C25" i="2"/>
  <c r="I24" i="2"/>
  <c r="I23" i="2"/>
  <c r="I22" i="2"/>
  <c r="H21" i="2"/>
  <c r="G26" i="2"/>
  <c r="F21" i="2"/>
  <c r="E21" i="2"/>
  <c r="D21" i="2"/>
  <c r="C21" i="2"/>
  <c r="C26" i="2" s="1"/>
  <c r="I20" i="2"/>
  <c r="I19" i="2"/>
  <c r="I18" i="2"/>
  <c r="H17" i="2"/>
  <c r="G17" i="2"/>
  <c r="F17" i="2"/>
  <c r="E17" i="2"/>
  <c r="D17" i="2"/>
  <c r="C17" i="2"/>
  <c r="I16" i="2"/>
  <c r="I15" i="2"/>
  <c r="I14" i="2"/>
  <c r="I13" i="2"/>
  <c r="I12" i="2"/>
  <c r="I11" i="2"/>
  <c r="I10" i="2"/>
  <c r="L19" i="3" l="1"/>
  <c r="I25" i="2"/>
  <c r="E26" i="2"/>
  <c r="E28" i="2" s="1"/>
  <c r="P13" i="3"/>
  <c r="Q13" i="3"/>
  <c r="Q14" i="3"/>
  <c r="D26" i="2"/>
  <c r="D28" i="2" s="1"/>
  <c r="H26" i="2"/>
  <c r="H28" i="2" s="1"/>
  <c r="R11" i="3"/>
  <c r="R13" i="3"/>
  <c r="I17" i="2"/>
  <c r="I21" i="2"/>
  <c r="P11" i="3"/>
  <c r="P12" i="3"/>
  <c r="R14" i="3"/>
  <c r="C28" i="2"/>
  <c r="G28" i="2"/>
  <c r="F26" i="2"/>
  <c r="F28" i="2" s="1"/>
  <c r="Q11" i="3"/>
  <c r="R12" i="3"/>
  <c r="P14" i="3"/>
  <c r="Q12" i="3"/>
  <c r="I26" i="2" l="1"/>
  <c r="I28" i="2" s="1"/>
</calcChain>
</file>

<file path=xl/comments1.xml><?xml version="1.0" encoding="utf-8"?>
<comments xmlns="http://schemas.openxmlformats.org/spreadsheetml/2006/main">
  <authors>
    <author>Author</author>
  </authors>
  <commentList>
    <comment ref="M1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 civile shkurt
Pune shkurt
Mitur
Koncens
Kushtetuta speciale</t>
        </r>
      </text>
    </comment>
    <comment ref="M1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141+5+33=179
shtuar 6 tituj te pa shtypur por online
Pushteti vendor
noteri
Pas paluajt
Rrugor
Civil
Proc penale
</t>
        </r>
      </text>
    </comment>
  </commentList>
</comments>
</file>

<file path=xl/sharedStrings.xml><?xml version="1.0" encoding="utf-8"?>
<sst xmlns="http://schemas.openxmlformats.org/spreadsheetml/2006/main" count="309" uniqueCount="192">
  <si>
    <t>ne 000/leke</t>
  </si>
  <si>
    <t>Emri i Grupit</t>
  </si>
  <si>
    <t>MINISTRIA E DREJTESISE</t>
  </si>
  <si>
    <t>Kodi i Grupit</t>
  </si>
  <si>
    <t>(1)</t>
  </si>
  <si>
    <t>(2)</t>
  </si>
  <si>
    <t>(3)</t>
  </si>
  <si>
    <t>(4)</t>
  </si>
  <si>
    <t>(5)</t>
  </si>
  <si>
    <t>(6)</t>
  </si>
  <si>
    <t>(7)=(6)-(5)</t>
  </si>
  <si>
    <t>Fakti</t>
  </si>
  <si>
    <t>PBA</t>
  </si>
  <si>
    <t>Buxheti Vjetor</t>
  </si>
  <si>
    <t>Diferenca</t>
  </si>
  <si>
    <t>Emertimi</t>
  </si>
  <si>
    <t>Sekretari i Përgjithshëm</t>
  </si>
  <si>
    <t>Emri</t>
  </si>
  <si>
    <t>Firma</t>
  </si>
  <si>
    <t>Data</t>
  </si>
  <si>
    <t>ANEKSI nr.2 "Raporti i Shpenzimeve  të Programit sipas Shpenzimeve"</t>
  </si>
  <si>
    <t>14</t>
  </si>
  <si>
    <t>Programi</t>
  </si>
  <si>
    <t>QENDRA E BOTIMEVE ZYRTARE</t>
  </si>
  <si>
    <t>Kodi i Programit</t>
  </si>
  <si>
    <t>1014045</t>
  </si>
  <si>
    <t>Art.</t>
  </si>
  <si>
    <t>Paga</t>
  </si>
  <si>
    <t>Sigurime Shoqërore</t>
  </si>
  <si>
    <t>Mallra dhe Shërbime të Tjera</t>
  </si>
  <si>
    <t>Subvencione</t>
  </si>
  <si>
    <t>Transferta Korente të Brendshme</t>
  </si>
  <si>
    <t>Transferta Korente të Huaja</t>
  </si>
  <si>
    <t>Trans per Buxh. Fam. &amp; Individ</t>
  </si>
  <si>
    <t>Nen-Totali</t>
  </si>
  <si>
    <t>Shpenzime Korrente</t>
  </si>
  <si>
    <t>Kapitale të Patrupëzuara</t>
  </si>
  <si>
    <t>Kapitale të Trupëzuara</t>
  </si>
  <si>
    <t>Transferta Kapitale</t>
  </si>
  <si>
    <t>Nen -Totali</t>
  </si>
  <si>
    <t>Shpenzime Kapitale me financim te brendshem</t>
  </si>
  <si>
    <t>Shpenzime Kapitale me financim te huaj</t>
  </si>
  <si>
    <t>Totali</t>
  </si>
  <si>
    <t>Shpenzime Kapitale</t>
  </si>
  <si>
    <t>Shpenzime nga Të ardhurat jashte limiti</t>
  </si>
  <si>
    <t>Totali (korrente + kapitale + Shp nga te ardh.jashte limiti)</t>
  </si>
  <si>
    <t>Drejtuesi i Ekipit Menaxhues të Programit</t>
  </si>
  <si>
    <t>ANEKSI nr.3 "Raporti permbledhes i realizimit te treguesve te performances/produkteve te programit"</t>
  </si>
  <si>
    <t>I</t>
  </si>
  <si>
    <t>II</t>
  </si>
  <si>
    <t>III</t>
  </si>
  <si>
    <t>IV</t>
  </si>
  <si>
    <t>Luhatjet ne Koston per Njesi</t>
  </si>
  <si>
    <t>Komente</t>
  </si>
  <si>
    <t>Kodi</t>
  </si>
  <si>
    <t>Emertimi i Treguesit te Performances/Produktit</t>
  </si>
  <si>
    <t xml:space="preserve">Njësia matese </t>
  </si>
  <si>
    <r>
      <t xml:space="preserve">Sasia Faktike (sipas vitit </t>
    </r>
    <r>
      <rPr>
        <b/>
        <sz val="8"/>
        <color indexed="60"/>
        <rFont val="Arial"/>
        <family val="2"/>
        <charset val="238"/>
      </rPr>
      <t>paraardhes</t>
    </r>
    <r>
      <rPr>
        <b/>
        <sz val="8"/>
        <rFont val="Arial"/>
        <family val="2"/>
      </rPr>
      <t>)</t>
    </r>
  </si>
  <si>
    <r>
      <t xml:space="preserve">Shpenzimet 
(sipas vitit </t>
    </r>
    <r>
      <rPr>
        <b/>
        <sz val="8"/>
        <color indexed="60"/>
        <rFont val="Arial"/>
        <family val="2"/>
        <charset val="238"/>
      </rPr>
      <t>paraardhes</t>
    </r>
    <r>
      <rPr>
        <b/>
        <sz val="8"/>
        <rFont val="Arial"/>
        <family val="2"/>
      </rPr>
      <t>)</t>
    </r>
  </si>
  <si>
    <r>
      <t xml:space="preserve">Kosto per Njesi (sipas vitit </t>
    </r>
    <r>
      <rPr>
        <b/>
        <sz val="8"/>
        <color indexed="60"/>
        <rFont val="Arial"/>
        <family val="2"/>
        <charset val="238"/>
      </rPr>
      <t>paraardhes</t>
    </r>
    <r>
      <rPr>
        <b/>
        <sz val="8"/>
        <rFont val="Arial"/>
        <family val="2"/>
      </rPr>
      <t>)</t>
    </r>
  </si>
  <si>
    <r>
      <t xml:space="preserve">Sasia (sipas </t>
    </r>
    <r>
      <rPr>
        <b/>
        <sz val="8"/>
        <color indexed="60"/>
        <rFont val="Arial"/>
        <family val="2"/>
        <charset val="238"/>
      </rPr>
      <t>planit</t>
    </r>
    <r>
      <rPr>
        <b/>
        <sz val="8"/>
        <rFont val="Arial"/>
        <family val="2"/>
      </rPr>
      <t xml:space="preserve"> te vitit korent)</t>
    </r>
  </si>
  <si>
    <r>
      <t xml:space="preserve">Shpenzimet 
(sipas </t>
    </r>
    <r>
      <rPr>
        <b/>
        <sz val="8"/>
        <color indexed="60"/>
        <rFont val="Arial"/>
        <family val="2"/>
        <charset val="238"/>
      </rPr>
      <t xml:space="preserve">planit </t>
    </r>
    <r>
      <rPr>
        <b/>
        <sz val="8"/>
        <rFont val="Arial"/>
        <family val="2"/>
      </rPr>
      <t>te vitit korent)</t>
    </r>
  </si>
  <si>
    <r>
      <t xml:space="preserve">Kosto per Njesi 
(sipas </t>
    </r>
    <r>
      <rPr>
        <b/>
        <sz val="8"/>
        <color indexed="60"/>
        <rFont val="Arial"/>
        <family val="2"/>
        <charset val="238"/>
      </rPr>
      <t>planit</t>
    </r>
    <r>
      <rPr>
        <b/>
        <sz val="8"/>
        <rFont val="Arial"/>
        <family val="2"/>
      </rPr>
      <t xml:space="preserve"> te vitit korent)</t>
    </r>
  </si>
  <si>
    <r>
      <t xml:space="preserve">Kosto per Njesi 
(sipas </t>
    </r>
    <r>
      <rPr>
        <b/>
        <sz val="8"/>
        <color indexed="60"/>
        <rFont val="Arial"/>
        <family val="2"/>
        <charset val="238"/>
      </rPr>
      <t>planit te rishikuar</t>
    </r>
    <r>
      <rPr>
        <b/>
        <sz val="8"/>
        <rFont val="Arial"/>
        <family val="2"/>
      </rPr>
      <t xml:space="preserve"> te vitit korent)</t>
    </r>
  </si>
  <si>
    <r>
      <t xml:space="preserve">Kosto per Njesi </t>
    </r>
    <r>
      <rPr>
        <b/>
        <sz val="8"/>
        <color indexed="60"/>
        <rFont val="Arial"/>
        <family val="2"/>
        <charset val="238"/>
      </rPr>
      <t>Faktike</t>
    </r>
    <r>
      <rPr>
        <b/>
        <sz val="8"/>
        <rFont val="Arial"/>
        <family val="2"/>
      </rPr>
      <t xml:space="preserve"> (ne fund te vitit </t>
    </r>
    <r>
      <rPr>
        <b/>
        <sz val="8"/>
        <rFont val="Arial"/>
        <family val="2"/>
        <charset val="238"/>
      </rPr>
      <t>korent)</t>
    </r>
  </si>
  <si>
    <t xml:space="preserve">V = IV - I
</t>
  </si>
  <si>
    <t xml:space="preserve">V = IV - II
</t>
  </si>
  <si>
    <t xml:space="preserve">V = IV - III
</t>
  </si>
  <si>
    <t>A</t>
  </si>
  <si>
    <t>Nr fletoresh</t>
  </si>
  <si>
    <t>B</t>
  </si>
  <si>
    <t>Nr botimesh</t>
  </si>
  <si>
    <t>C</t>
  </si>
  <si>
    <t>Nr buletini</t>
  </si>
  <si>
    <t>D</t>
  </si>
  <si>
    <t>Treguesit e Performances/Produktet e realizuara nga perdorimi i te ardhurave jashte limitit</t>
  </si>
  <si>
    <t xml:space="preserve">Njësia Matëse 
</t>
  </si>
  <si>
    <t xml:space="preserve">Sasia e 
realizuar </t>
  </si>
  <si>
    <t>Fakti i periudhes/progresiv</t>
  </si>
  <si>
    <t>Produkti ......</t>
  </si>
  <si>
    <t>Treguesi i Performances .....</t>
  </si>
  <si>
    <t>ANEKSI nr.4 "Raporti i realizimit te objektivave te politikes se programit"</t>
  </si>
  <si>
    <t>Emertimi i programit:</t>
  </si>
  <si>
    <t>Qellimi 1</t>
  </si>
  <si>
    <t>........</t>
  </si>
  <si>
    <t>.....</t>
  </si>
  <si>
    <t>**Treguesit e performancës/Produktet:</t>
  </si>
  <si>
    <t>Kodi i
Treguesit te Performances/Produktit</t>
  </si>
  <si>
    <t>Niveli faktik i  vitit paraardhes</t>
  </si>
  <si>
    <t>Niveli i planifikuar ne vitin korent</t>
  </si>
  <si>
    <t>% e Realizimit te Treguesit te Performances/Produktit</t>
  </si>
  <si>
    <t>Objektivi 1.1</t>
  </si>
  <si>
    <t xml:space="preserve">Objektivi 1.2 </t>
  </si>
  <si>
    <t>………</t>
  </si>
  <si>
    <t>Objektivi 1.3</t>
  </si>
  <si>
    <t xml:space="preserve"> ………..</t>
  </si>
  <si>
    <t xml:space="preserve">         Njekohesisht, per ata tregues performance te cilet nuk vleresohen mbi baze vjetore por disa vjecare (psh vleresime ndekombetare te tilla si: OBI, PISA score, PEFA score, etc), si nivel i vitit paraardhes vendoset niveli me i fundit i regjistruar per ta.</t>
  </si>
  <si>
    <t>Shembull</t>
  </si>
  <si>
    <t>Programi: Arsimi Baze</t>
  </si>
  <si>
    <r>
      <rPr>
        <b/>
        <i/>
        <sz val="10"/>
        <color indexed="60"/>
        <rFont val="Arial"/>
        <family val="2"/>
        <charset val="238"/>
      </rPr>
      <t>Qellimi 1</t>
    </r>
    <r>
      <rPr>
        <i/>
        <sz val="10"/>
        <color indexed="60"/>
        <rFont val="Arial"/>
        <family val="2"/>
        <charset val="238"/>
      </rPr>
      <t xml:space="preserve"> eshte realizuar ne masen ..... .
Ne realizimin/mosrealizimin e tij ka ndikuar.... .
Nderkohe, eshte verejtur problematika e ..... (etj, etj)</t>
    </r>
  </si>
  <si>
    <t>Objektivat e politikës*:</t>
  </si>
  <si>
    <t>Treguesit e performancës/Produktet:</t>
  </si>
  <si>
    <r>
      <t xml:space="preserve">Niveli faktik i  vitit </t>
    </r>
    <r>
      <rPr>
        <b/>
        <u/>
        <sz val="10"/>
        <color indexed="60"/>
        <rFont val="Calibri"/>
        <family val="2"/>
        <charset val="238"/>
      </rPr>
      <t>2015</t>
    </r>
  </si>
  <si>
    <r>
      <t xml:space="preserve">Niveli i planifikuar ne vitin </t>
    </r>
    <r>
      <rPr>
        <b/>
        <u/>
        <sz val="10"/>
        <color indexed="60"/>
        <rFont val="Calibri"/>
        <family val="2"/>
        <charset val="238"/>
      </rPr>
      <t>2016</t>
    </r>
  </si>
  <si>
    <r>
      <t xml:space="preserve">Niveli i rishikuar ne vitin </t>
    </r>
    <r>
      <rPr>
        <b/>
        <u/>
        <sz val="10"/>
        <color indexed="60"/>
        <rFont val="Calibri"/>
        <family val="2"/>
        <charset val="238"/>
      </rPr>
      <t>2016</t>
    </r>
  </si>
  <si>
    <r>
      <t xml:space="preserve">Niveli faktik ne fund te vitit </t>
    </r>
    <r>
      <rPr>
        <b/>
        <u/>
        <sz val="10"/>
        <color indexed="60"/>
        <rFont val="Calibri"/>
        <family val="2"/>
        <charset val="238"/>
      </rPr>
      <t>2016</t>
    </r>
  </si>
  <si>
    <t>% e realizimit te Treguesit te Performances/Produktit</t>
  </si>
  <si>
    <t>Permiresimi i cilesise se mesimdhenies ne sistemin arsimor parauniversitar</t>
  </si>
  <si>
    <r>
      <rPr>
        <b/>
        <i/>
        <sz val="10"/>
        <color indexed="60"/>
        <rFont val="Arial"/>
        <family val="2"/>
        <charset val="238"/>
      </rPr>
      <t>Objektivi 1.1</t>
    </r>
    <r>
      <rPr>
        <i/>
        <sz val="10"/>
        <color indexed="60"/>
        <rFont val="Arial"/>
        <family val="2"/>
        <charset val="238"/>
      </rPr>
      <t xml:space="preserve"> eshte realizuar ne masen ..... .
Ne realizimin/mosrealizimin e tij ka ndikuar.... .
Nderkohe, eshte verejtur problematika e ..... (etj, etj)</t>
    </r>
  </si>
  <si>
    <t>Raporti nxenes per klase</t>
  </si>
  <si>
    <r>
      <rPr>
        <b/>
        <i/>
        <sz val="10"/>
        <color indexed="60"/>
        <rFont val="Arial"/>
        <family val="2"/>
        <charset val="238"/>
      </rPr>
      <t>Treguesi i Performances "C"</t>
    </r>
    <r>
      <rPr>
        <i/>
        <sz val="10"/>
        <color indexed="60"/>
        <rFont val="Arial"/>
        <family val="2"/>
        <charset val="238"/>
      </rPr>
      <t xml:space="preserve"> eshte realizuar ne masen ...%.
Ne realizimin/mosrealizimin e tij ka ndikuar.... .
Nderkohe, eshte verejtur problematika e ..... (etj, etj)</t>
    </r>
  </si>
  <si>
    <t>Mesues te trainuar</t>
  </si>
  <si>
    <r>
      <rPr>
        <b/>
        <i/>
        <sz val="10"/>
        <color indexed="60"/>
        <rFont val="Arial"/>
        <family val="2"/>
        <charset val="238"/>
      </rPr>
      <t>Produkti "D"</t>
    </r>
    <r>
      <rPr>
        <i/>
        <sz val="10"/>
        <color indexed="60"/>
        <rFont val="Arial"/>
        <family val="2"/>
        <charset val="238"/>
      </rPr>
      <t xml:space="preserve"> eshte realizuar ne masen ...%.
Ne realizimin/mosrealizimin e tij ka ndikuar.... .
Nderkohe, eshte verejtur problematika e ..... (etj, etj)</t>
    </r>
  </si>
  <si>
    <t>E</t>
  </si>
  <si>
    <t>Siperfaqe ambientesh te rikonstruktuara (ne m2)</t>
  </si>
  <si>
    <t>F</t>
  </si>
  <si>
    <t>Kurrikula te permiresuara</t>
  </si>
  <si>
    <t>ANEKSI nr.5  "Projektet  e investimeve me financim te brendshem dhe me financim te huaj"</t>
  </si>
  <si>
    <t>Projektet me financim te brendshëm (ne 000/leke)</t>
  </si>
  <si>
    <t>Kodi projektit</t>
  </si>
  <si>
    <t>Emertimi i projektit</t>
  </si>
  <si>
    <t xml:space="preserve">Vlera e plotë </t>
  </si>
  <si>
    <t>Viti i fillimit</t>
  </si>
  <si>
    <t>Viti i përfundimit</t>
  </si>
  <si>
    <t>Buxheti ________</t>
  </si>
  <si>
    <t>Plani i buxhetit viti ______</t>
  </si>
  <si>
    <t>REALIZIMI PROGRESIV  nga fillimi i vitit deri në periudhën aktuale</t>
  </si>
  <si>
    <t>REALIZIMI për periudhën e raportimit (4-mujore/vjetore)</t>
  </si>
  <si>
    <t>REALIZIMI PROGRESIV  nga fillimi i projektit deri në periudhën aktuale</t>
  </si>
  <si>
    <t>e</t>
  </si>
  <si>
    <t>të</t>
  </si>
  <si>
    <t>Kontraktuar</t>
  </si>
  <si>
    <t>projektit</t>
  </si>
  <si>
    <t>Projektet me financim te huaj (ne 000/leke)</t>
  </si>
  <si>
    <t>Grant/</t>
  </si>
  <si>
    <t>Vitit i përfundimit</t>
  </si>
  <si>
    <t>Kredi</t>
  </si>
  <si>
    <t>numer fletore</t>
  </si>
  <si>
    <t>Objektivi 1.4</t>
  </si>
  <si>
    <t>numer botime</t>
  </si>
  <si>
    <t>numer buletini</t>
  </si>
  <si>
    <t>numer botimesh online</t>
  </si>
  <si>
    <r>
      <rPr>
        <b/>
        <sz val="10"/>
        <color indexed="60"/>
        <rFont val="Calibri"/>
        <family val="2"/>
        <charset val="238"/>
      </rPr>
      <t>*</t>
    </r>
    <r>
      <rPr>
        <b/>
        <sz val="10"/>
        <color indexed="60"/>
        <rFont val="Calibri"/>
        <family val="2"/>
      </rPr>
      <t>Objektivat e politikës*:</t>
    </r>
  </si>
  <si>
    <r>
      <t>Emertimi i Treguesit te Performances</t>
    </r>
    <r>
      <rPr>
        <b/>
        <sz val="10"/>
        <color indexed="60"/>
        <rFont val="Calibri"/>
        <family val="2"/>
        <charset val="238"/>
      </rPr>
      <t>***</t>
    </r>
    <r>
      <rPr>
        <b/>
        <sz val="10"/>
        <color indexed="8"/>
        <rFont val="Calibri"/>
        <family val="2"/>
      </rPr>
      <t>/Produktit</t>
    </r>
    <r>
      <rPr>
        <b/>
        <sz val="12"/>
        <color indexed="60"/>
        <rFont val="Calibri"/>
        <family val="2"/>
        <charset val="238"/>
      </rPr>
      <t/>
    </r>
  </si>
  <si>
    <r>
      <rPr>
        <b/>
        <i/>
        <sz val="10"/>
        <color indexed="60"/>
        <rFont val="Calibri"/>
        <family val="2"/>
        <charset val="238"/>
      </rPr>
      <t>*Objektivat e listuar jane ne funksion te permbushjes se qellimit te mesiperm te politikes. Nese specifikohet me shume se 1 Qellim, ai se bashku me objektivat e tij (psh Qellimi 2 me Objektiv 2.1; 2.2; etj) duhet te futen ne nje tabele tjeter te ngjashme, ne vazhdim te kesaj.</t>
    </r>
  </si>
  <si>
    <r>
      <rPr>
        <b/>
        <i/>
        <sz val="10"/>
        <color indexed="60"/>
        <rFont val="Calibri"/>
        <family val="2"/>
        <charset val="238"/>
      </rPr>
      <t xml:space="preserve">** Si tregues për vlerësimin e performancës së objektivave, krahas produkteve, shërbejnë edhe tregues të tjerë të matshëm të lidhur me to. Këto mund të jene standarte të njohura të fushës; tregues statistikorë; indekse kombëtare e ndërkombëtare,etj. </t>
    </r>
  </si>
  <si>
    <r>
      <rPr>
        <b/>
        <i/>
        <sz val="10"/>
        <color indexed="60"/>
        <rFont val="Calibri"/>
        <family val="2"/>
        <charset val="238"/>
      </rPr>
      <t>***Ketu listohen te gjithe treguesit e performances, perfshi dhe produktet. Raportimi per produktet behet periodik dhe vjetor, ndersa raportimi per treguesit e performances mund te behet edhe vetem vjetor, nqs matshmeria e tyre periodike paraqet veshtiresi objektive.</t>
    </r>
  </si>
  <si>
    <t>Plan Fillestar Viti 2018</t>
  </si>
  <si>
    <t>i vitit paraardhes
Viti 2017</t>
  </si>
  <si>
    <t>Plan                   Viti 2017</t>
  </si>
  <si>
    <t>M140049</t>
  </si>
  <si>
    <t>Ndertimi I arkives elektronike te QBZ</t>
  </si>
  <si>
    <t>Buxheti 2018</t>
  </si>
  <si>
    <t>Plani i buxhetit viti  2018</t>
  </si>
  <si>
    <t>M140050</t>
  </si>
  <si>
    <t>Blerje pajisje kompjuterike</t>
  </si>
  <si>
    <t>Blerje pajisje zyre</t>
  </si>
  <si>
    <t>M140058</t>
  </si>
  <si>
    <t>Periudha e Raportimit:  VITI 2018</t>
  </si>
  <si>
    <t>Botimi I aktevete botueshme ne fletore zyrtare/buletinin e njoftimeve zyrtare brenda afateve ligjore , perditesimi ne kohe reale I legjislacionit dhe botimi I tyre ne leter dhe elektronikisht.</t>
  </si>
  <si>
    <t>Ndertimi I arkives elektronike</t>
  </si>
  <si>
    <t>nr pajisje</t>
  </si>
  <si>
    <t>Botimi I akteve ne fletore zyrtare brenda afateve ligjore</t>
  </si>
  <si>
    <t>Botimi I akteve ne buletinin e njoftimeve zyrtare brenda afateve ligjore</t>
  </si>
  <si>
    <t>Botimi I kodeve dhe permbledheseve te legjislacionit te perditesuara, ne kohe reale</t>
  </si>
  <si>
    <t>Botimi elektronik I fletores zyrtare, Buletinit te njoftimeve zyrtare, kodeve dhe permbledheseve te legjislacionit</t>
  </si>
  <si>
    <t>Ndertimi I arkives elektronike te akteve</t>
  </si>
  <si>
    <t>Objektivi 1.5</t>
  </si>
  <si>
    <t>Objektivi 1.6</t>
  </si>
  <si>
    <t>Objektivi 1.7</t>
  </si>
  <si>
    <t>G</t>
  </si>
  <si>
    <t>H</t>
  </si>
  <si>
    <t>numer pajisje</t>
  </si>
  <si>
    <t>numer sistemi</t>
  </si>
  <si>
    <t xml:space="preserve"> Plani i Periudhes/progresiv 4 mujori i II</t>
  </si>
  <si>
    <r>
      <t xml:space="preserve">Sasia (sipas </t>
    </r>
    <r>
      <rPr>
        <b/>
        <sz val="7.5"/>
        <color indexed="60"/>
        <rFont val="Arial"/>
        <family val="2"/>
      </rPr>
      <t>planit</t>
    </r>
    <r>
      <rPr>
        <b/>
        <sz val="7.5"/>
        <rFont val="Arial"/>
        <family val="2"/>
      </rPr>
      <t xml:space="preserve"> </t>
    </r>
    <r>
      <rPr>
        <b/>
        <sz val="7.5"/>
        <color indexed="60"/>
        <rFont val="Arial"/>
        <family val="2"/>
      </rPr>
      <t>te rishikuar</t>
    </r>
    <r>
      <rPr>
        <b/>
        <sz val="7.5"/>
        <rFont val="Arial"/>
        <family val="2"/>
      </rPr>
      <t xml:space="preserve"> te katermujori II, progresiv )</t>
    </r>
  </si>
  <si>
    <r>
      <t xml:space="preserve">Shpenzimet 
(sipas </t>
    </r>
    <r>
      <rPr>
        <b/>
        <sz val="8"/>
        <color indexed="60"/>
        <rFont val="Arial"/>
        <family val="2"/>
        <charset val="238"/>
      </rPr>
      <t xml:space="preserve">planit te rishikuar </t>
    </r>
    <r>
      <rPr>
        <b/>
        <sz val="8"/>
        <rFont val="Arial"/>
        <family val="2"/>
      </rPr>
      <t>tekatermujori II progresiv)</t>
    </r>
  </si>
  <si>
    <r>
      <t xml:space="preserve">Sasia </t>
    </r>
    <r>
      <rPr>
        <b/>
        <sz val="8"/>
        <color indexed="60"/>
        <rFont val="Arial"/>
        <family val="2"/>
        <charset val="238"/>
      </rPr>
      <t>Faktike</t>
    </r>
    <r>
      <rPr>
        <b/>
        <sz val="8"/>
        <rFont val="Arial"/>
        <family val="2"/>
      </rPr>
      <t xml:space="preserve"> (ne fund te katermujori II progresiv</t>
    </r>
    <r>
      <rPr>
        <b/>
        <sz val="8"/>
        <rFont val="Arial"/>
        <family val="2"/>
        <charset val="238"/>
      </rPr>
      <t>)</t>
    </r>
  </si>
  <si>
    <r>
      <t xml:space="preserve">Shpenzimet </t>
    </r>
    <r>
      <rPr>
        <b/>
        <sz val="8"/>
        <color indexed="60"/>
        <rFont val="Arial"/>
        <family val="2"/>
        <charset val="238"/>
      </rPr>
      <t>Faktike</t>
    </r>
    <r>
      <rPr>
        <b/>
        <sz val="8"/>
        <rFont val="Arial"/>
        <family val="2"/>
      </rPr>
      <t xml:space="preserve"> (ne fund te kater mujori II progresiv</t>
    </r>
    <r>
      <rPr>
        <b/>
        <sz val="8"/>
        <rFont val="Arial"/>
        <family val="2"/>
        <charset val="238"/>
      </rPr>
      <t>)</t>
    </r>
  </si>
  <si>
    <t>Niveli faktik ne fund te katermujorit II</t>
  </si>
  <si>
    <t>Niveli i rishikuar ne vitin korent (katermujori II)</t>
  </si>
  <si>
    <t>ELIRA KOKONA</t>
  </si>
  <si>
    <t>Emri            VALETA KAFTALLI</t>
  </si>
  <si>
    <t>VALETA KAFTALLI</t>
  </si>
  <si>
    <t>Plan i Rishikuar Viti 2018</t>
  </si>
  <si>
    <t>i
Periudhes/progresiv 4 mujori II</t>
  </si>
  <si>
    <t xml:space="preserve">Prane QBZ ka qene me I madh numri I akteve te ardhura per botimne Buletin </t>
  </si>
  <si>
    <t>Prane QBZ ka qene me I vogel numri I akteve te ardhura per botim  ne fletore zyrtare</t>
  </si>
  <si>
    <t>Eshte realizuar shtypi per 5 tituj..Nuk jane shtypur ne leter  edhe 6+ titujte colet jane botuar elektronikisht ne faqen web pasi pritet ndryshimi ne rregulloren e brendshme  lidhur me specifikimet teknike te botimeve te tjera (lloji I letres qe perdoret per shtyp neni 36 dhe 37 i rregullores(</t>
  </si>
  <si>
    <t>Ne muajin gusht eshte depozituar per likujdim kontrata e lidhur nga AKSHI,kontrata ne proces sipas fazave te parashikuara ne te</t>
  </si>
  <si>
    <t>Realizuar kontrata, diferenca fond I lire</t>
  </si>
  <si>
    <t>Ne proces prokurimi nga QBZ.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</si>
</sst>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rgb="FFC00000"/>
      <name val="Arial"/>
      <family val="2"/>
    </font>
    <font>
      <u/>
      <sz val="12"/>
      <color rgb="FFC0000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color rgb="FFC0000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rgb="FFC00000"/>
      <name val="Arial"/>
      <family val="2"/>
    </font>
    <font>
      <b/>
      <sz val="8"/>
      <name val="Arial"/>
      <family val="2"/>
      <charset val="238"/>
    </font>
    <font>
      <sz val="8"/>
      <color rgb="FFC00000"/>
      <name val="Arial"/>
      <family val="2"/>
    </font>
    <font>
      <sz val="10"/>
      <color rgb="FFC00000"/>
      <name val="Arial"/>
      <family val="2"/>
    </font>
    <font>
      <u/>
      <sz val="12"/>
      <color rgb="FFC00000"/>
      <name val="Arial"/>
      <family val="2"/>
      <charset val="238"/>
    </font>
    <font>
      <b/>
      <sz val="8"/>
      <color indexed="12"/>
      <name val="Arial"/>
      <family val="2"/>
    </font>
    <font>
      <b/>
      <sz val="10"/>
      <color rgb="FFC00000"/>
      <name val="Arial"/>
      <family val="2"/>
      <charset val="238"/>
    </font>
    <font>
      <sz val="8"/>
      <name val="Arial"/>
      <family val="2"/>
      <charset val="238"/>
    </font>
    <font>
      <b/>
      <sz val="8"/>
      <color rgb="FFC00000"/>
      <name val="Arial"/>
      <family val="2"/>
      <charset val="238"/>
    </font>
    <font>
      <b/>
      <i/>
      <sz val="8"/>
      <color rgb="FFC00000"/>
      <name val="Arial"/>
      <family val="2"/>
    </font>
    <font>
      <b/>
      <i/>
      <sz val="8"/>
      <name val="Arial"/>
      <family val="2"/>
    </font>
    <font>
      <sz val="10"/>
      <name val="Arial"/>
      <family val="2"/>
      <charset val="238"/>
    </font>
    <font>
      <b/>
      <u/>
      <sz val="12"/>
      <color rgb="FFC00000"/>
      <name val="Arial"/>
      <family val="2"/>
      <charset val="238"/>
    </font>
    <font>
      <b/>
      <u/>
      <sz val="12"/>
      <color rgb="FFC00000"/>
      <name val="Calibri"/>
      <family val="2"/>
    </font>
    <font>
      <u/>
      <sz val="12"/>
      <color rgb="FFC00000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rgb="FF000000"/>
      <name val="Calibri"/>
      <family val="2"/>
    </font>
    <font>
      <b/>
      <sz val="11"/>
      <color rgb="FFC00000"/>
      <name val="Arial"/>
      <family val="2"/>
      <charset val="238"/>
    </font>
    <font>
      <sz val="11"/>
      <name val="Arial"/>
      <family val="2"/>
      <charset val="238"/>
    </font>
    <font>
      <b/>
      <sz val="12"/>
      <color rgb="FFC00000"/>
      <name val="Arial"/>
      <family val="2"/>
      <charset val="238"/>
    </font>
    <font>
      <b/>
      <sz val="8"/>
      <color indexed="60"/>
      <name val="Arial"/>
      <family val="2"/>
      <charset val="238"/>
    </font>
    <font>
      <b/>
      <sz val="12"/>
      <color rgb="FFC00000"/>
      <name val="Arial"/>
      <family val="2"/>
    </font>
    <font>
      <sz val="10"/>
      <name val="Arial"/>
      <family val="2"/>
    </font>
    <font>
      <b/>
      <sz val="9"/>
      <color rgb="FFC00000"/>
      <name val="Arial"/>
      <family val="2"/>
    </font>
    <font>
      <b/>
      <sz val="11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2"/>
      <color indexed="6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rgb="FFC00000"/>
      <name val="Calibri"/>
      <family val="2"/>
      <charset val="238"/>
      <scheme val="minor"/>
    </font>
    <font>
      <b/>
      <i/>
      <sz val="10"/>
      <color indexed="60"/>
      <name val="Calibri"/>
      <family val="2"/>
      <charset val="238"/>
    </font>
    <font>
      <b/>
      <u/>
      <sz val="10"/>
      <name val="Arial"/>
      <family val="2"/>
      <charset val="238"/>
    </font>
    <font>
      <i/>
      <sz val="10"/>
      <color rgb="FFC00000"/>
      <name val="Arial"/>
      <family val="2"/>
      <charset val="238"/>
    </font>
    <font>
      <b/>
      <i/>
      <sz val="10"/>
      <color indexed="60"/>
      <name val="Arial"/>
      <family val="2"/>
      <charset val="238"/>
    </font>
    <font>
      <i/>
      <sz val="10"/>
      <color indexed="60"/>
      <name val="Arial"/>
      <family val="2"/>
      <charset val="238"/>
    </font>
    <font>
      <b/>
      <u/>
      <sz val="10"/>
      <color indexed="60"/>
      <name val="Calibri"/>
      <family val="2"/>
      <charset val="238"/>
    </font>
    <font>
      <sz val="12"/>
      <name val="Arial"/>
      <family val="2"/>
    </font>
    <font>
      <b/>
      <sz val="10"/>
      <color rgb="FFC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C00000"/>
      <name val="Calibri"/>
      <family val="2"/>
      <charset val="238"/>
      <scheme val="minor"/>
    </font>
    <font>
      <b/>
      <sz val="10"/>
      <color indexed="60"/>
      <name val="Calibri"/>
      <family val="2"/>
      <charset val="238"/>
    </font>
    <font>
      <b/>
      <sz val="10"/>
      <color indexed="60"/>
      <name val="Calibri"/>
      <family val="2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7.5"/>
      <name val="Arial"/>
      <family val="2"/>
    </font>
    <font>
      <b/>
      <sz val="7.5"/>
      <color indexed="60"/>
      <name val="Arial"/>
      <family val="2"/>
    </font>
    <font>
      <sz val="11"/>
      <color theme="0"/>
      <name val="Calibri"/>
      <family val="2"/>
      <scheme val="minor"/>
    </font>
    <font>
      <sz val="7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3" fillId="0" borderId="0"/>
  </cellStyleXfs>
  <cellXfs count="32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6" fillId="0" borderId="1" xfId="0" applyFont="1" applyFill="1" applyBorder="1" applyAlignment="1"/>
    <xf numFmtId="0" fontId="6" fillId="0" borderId="1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9" fontId="10" fillId="0" borderId="12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6" fillId="0" borderId="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28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6" fillId="0" borderId="29" xfId="0" applyFont="1" applyFill="1" applyBorder="1" applyAlignment="1">
      <alignment horizontal="center"/>
    </xf>
    <xf numFmtId="0" fontId="17" fillId="0" borderId="30" xfId="0" applyFont="1" applyFill="1" applyBorder="1" applyAlignment="1">
      <alignment horizontal="center"/>
    </xf>
    <xf numFmtId="0" fontId="6" fillId="0" borderId="0" xfId="0" applyFont="1" applyFill="1"/>
    <xf numFmtId="0" fontId="0" fillId="0" borderId="0" xfId="0" applyFill="1"/>
    <xf numFmtId="0" fontId="8" fillId="0" borderId="2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0" borderId="11" xfId="0" applyFont="1" applyFill="1" applyBorder="1" applyAlignment="1"/>
    <xf numFmtId="49" fontId="17" fillId="2" borderId="31" xfId="0" applyNumberFormat="1" applyFont="1" applyFill="1" applyBorder="1" applyAlignment="1">
      <alignment horizontal="center"/>
    </xf>
    <xf numFmtId="0" fontId="6" fillId="0" borderId="32" xfId="0" applyFont="1" applyFill="1" applyBorder="1" applyAlignment="1"/>
    <xf numFmtId="0" fontId="6" fillId="0" borderId="14" xfId="0" applyFont="1" applyFill="1" applyBorder="1" applyAlignment="1"/>
    <xf numFmtId="49" fontId="18" fillId="0" borderId="1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164" fontId="6" fillId="2" borderId="6" xfId="0" applyNumberFormat="1" applyFont="1" applyFill="1" applyBorder="1" applyAlignment="1">
      <alignment horizontal="right"/>
    </xf>
    <xf numFmtId="164" fontId="17" fillId="3" borderId="31" xfId="0" applyNumberFormat="1" applyFont="1" applyFill="1" applyBorder="1" applyAlignment="1">
      <alignment horizontal="center"/>
    </xf>
    <xf numFmtId="164" fontId="6" fillId="2" borderId="6" xfId="0" applyNumberFormat="1" applyFont="1" applyFill="1" applyBorder="1" applyAlignment="1">
      <alignment horizontal="center"/>
    </xf>
    <xf numFmtId="0" fontId="19" fillId="3" borderId="2" xfId="0" applyFont="1" applyFill="1" applyBorder="1" applyAlignment="1">
      <alignment horizontal="center"/>
    </xf>
    <xf numFmtId="0" fontId="19" fillId="3" borderId="3" xfId="0" applyFont="1" applyFill="1" applyBorder="1" applyAlignment="1">
      <alignment horizontal="center"/>
    </xf>
    <xf numFmtId="164" fontId="19" fillId="3" borderId="6" xfId="0" applyNumberFormat="1" applyFont="1" applyFill="1" applyBorder="1" applyAlignment="1">
      <alignment horizontal="center"/>
    </xf>
    <xf numFmtId="164" fontId="10" fillId="3" borderId="31" xfId="0" applyNumberFormat="1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/>
    </xf>
    <xf numFmtId="0" fontId="20" fillId="3" borderId="3" xfId="0" applyFont="1" applyFill="1" applyBorder="1" applyAlignment="1">
      <alignment horizontal="center" wrapText="1"/>
    </xf>
    <xf numFmtId="164" fontId="20" fillId="3" borderId="6" xfId="0" applyNumberFormat="1" applyFont="1" applyFill="1" applyBorder="1" applyAlignment="1">
      <alignment horizontal="center"/>
    </xf>
    <xf numFmtId="164" fontId="11" fillId="3" borderId="31" xfId="0" applyNumberFormat="1" applyFont="1" applyFill="1" applyBorder="1" applyAlignment="1">
      <alignment horizontal="center"/>
    </xf>
    <xf numFmtId="164" fontId="20" fillId="2" borderId="6" xfId="0" applyNumberFormat="1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164" fontId="10" fillId="4" borderId="6" xfId="0" applyNumberFormat="1" applyFont="1" applyFill="1" applyBorder="1" applyAlignment="1">
      <alignment horizontal="center"/>
    </xf>
    <xf numFmtId="164" fontId="10" fillId="4" borderId="31" xfId="0" applyNumberFormat="1" applyFont="1" applyFill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  <xf numFmtId="164" fontId="8" fillId="2" borderId="6" xfId="0" applyNumberFormat="1" applyFont="1" applyFill="1" applyBorder="1" applyAlignment="1">
      <alignment horizontal="center"/>
    </xf>
    <xf numFmtId="164" fontId="11" fillId="0" borderId="31" xfId="0" applyNumberFormat="1" applyFont="1" applyBorder="1" applyAlignment="1">
      <alignment horizontal="center"/>
    </xf>
    <xf numFmtId="164" fontId="10" fillId="5" borderId="37" xfId="0" applyNumberFormat="1" applyFont="1" applyFill="1" applyBorder="1" applyAlignment="1">
      <alignment horizontal="center"/>
    </xf>
    <xf numFmtId="164" fontId="10" fillId="5" borderId="38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wrapText="1"/>
    </xf>
    <xf numFmtId="164" fontId="8" fillId="0" borderId="0" xfId="0" applyNumberFormat="1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6" fillId="2" borderId="6" xfId="0" applyFont="1" applyFill="1" applyBorder="1"/>
    <xf numFmtId="0" fontId="17" fillId="0" borderId="0" xfId="0" applyFont="1" applyBorder="1" applyAlignment="1">
      <alignment horizontal="center"/>
    </xf>
    <xf numFmtId="0" fontId="22" fillId="0" borderId="0" xfId="0" applyFont="1" applyBorder="1"/>
    <xf numFmtId="0" fontId="14" fillId="0" borderId="0" xfId="0" applyFont="1" applyBorder="1"/>
    <xf numFmtId="0" fontId="14" fillId="0" borderId="0" xfId="0" applyFont="1"/>
    <xf numFmtId="0" fontId="23" fillId="0" borderId="0" xfId="0" applyFont="1" applyBorder="1"/>
    <xf numFmtId="0" fontId="24" fillId="0" borderId="0" xfId="0" applyFont="1" applyBorder="1"/>
    <xf numFmtId="0" fontId="25" fillId="0" borderId="2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26" fillId="0" borderId="0" xfId="0" applyFont="1" applyBorder="1"/>
    <xf numFmtId="0" fontId="27" fillId="0" borderId="0" xfId="0" applyFont="1" applyBorder="1"/>
    <xf numFmtId="0" fontId="6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5" fillId="0" borderId="26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30" fillId="0" borderId="25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3" fillId="2" borderId="34" xfId="0" applyFont="1" applyFill="1" applyBorder="1" applyAlignment="1">
      <alignment horizontal="center" vertical="center"/>
    </xf>
    <xf numFmtId="3" fontId="33" fillId="2" borderId="6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 wrapText="1"/>
    </xf>
    <xf numFmtId="0" fontId="8" fillId="0" borderId="55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/>
    </xf>
    <xf numFmtId="164" fontId="6" fillId="2" borderId="6" xfId="0" applyNumberFormat="1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/>
    </xf>
    <xf numFmtId="0" fontId="6" fillId="2" borderId="58" xfId="0" applyFont="1" applyFill="1" applyBorder="1" applyAlignment="1">
      <alignment horizontal="center"/>
    </xf>
    <xf numFmtId="0" fontId="6" fillId="2" borderId="53" xfId="0" applyFont="1" applyFill="1" applyBorder="1" applyAlignment="1">
      <alignment horizontal="center"/>
    </xf>
    <xf numFmtId="0" fontId="6" fillId="2" borderId="59" xfId="0" applyFont="1" applyFill="1" applyBorder="1" applyAlignment="1">
      <alignment horizontal="center"/>
    </xf>
    <xf numFmtId="164" fontId="6" fillId="2" borderId="53" xfId="0" applyNumberFormat="1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/>
    <xf numFmtId="0" fontId="22" fillId="0" borderId="0" xfId="0" applyFont="1"/>
    <xf numFmtId="0" fontId="34" fillId="0" borderId="0" xfId="0" applyFont="1" applyBorder="1" applyAlignment="1">
      <alignment horizontal="left"/>
    </xf>
    <xf numFmtId="0" fontId="35" fillId="0" borderId="0" xfId="0" applyFont="1" applyAlignment="1">
      <alignment horizontal="center"/>
    </xf>
    <xf numFmtId="0" fontId="16" fillId="0" borderId="0" xfId="0" applyFont="1"/>
    <xf numFmtId="0" fontId="0" fillId="0" borderId="0" xfId="0" applyAlignment="1">
      <alignment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41" fillId="0" borderId="0" xfId="0" applyFont="1" applyAlignment="1">
      <alignment horizontal="left"/>
    </xf>
    <xf numFmtId="0" fontId="41" fillId="0" borderId="0" xfId="0" applyFont="1"/>
    <xf numFmtId="0" fontId="43" fillId="6" borderId="0" xfId="0" applyFont="1" applyFill="1" applyAlignment="1">
      <alignment horizontal="left"/>
    </xf>
    <xf numFmtId="0" fontId="0" fillId="6" borderId="0" xfId="0" applyFill="1" applyAlignment="1">
      <alignment horizontal="center"/>
    </xf>
    <xf numFmtId="0" fontId="0" fillId="6" borderId="0" xfId="0" applyFill="1"/>
    <xf numFmtId="0" fontId="8" fillId="6" borderId="0" xfId="0" applyFont="1" applyFill="1" applyBorder="1" applyAlignment="1">
      <alignment horizontal="left"/>
    </xf>
    <xf numFmtId="0" fontId="2" fillId="6" borderId="0" xfId="0" applyFont="1" applyFill="1" applyAlignment="1">
      <alignment horizontal="center"/>
    </xf>
    <xf numFmtId="0" fontId="2" fillId="6" borderId="67" xfId="0" applyFont="1" applyFill="1" applyBorder="1" applyAlignment="1">
      <alignment horizontal="center" vertical="center" wrapText="1"/>
    </xf>
    <xf numFmtId="0" fontId="36" fillId="6" borderId="56" xfId="0" applyFont="1" applyFill="1" applyBorder="1" applyAlignment="1">
      <alignment horizontal="center" vertical="center" wrapText="1"/>
    </xf>
    <xf numFmtId="0" fontId="2" fillId="6" borderId="68" xfId="0" applyFont="1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16" fillId="0" borderId="72" xfId="0" applyFont="1" applyBorder="1" applyAlignment="1">
      <alignment vertical="center" wrapText="1"/>
    </xf>
    <xf numFmtId="0" fontId="2" fillId="6" borderId="49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 wrapText="1"/>
    </xf>
    <xf numFmtId="9" fontId="44" fillId="6" borderId="51" xfId="0" applyNumberFormat="1" applyFont="1" applyFill="1" applyBorder="1" applyAlignment="1">
      <alignment horizontal="left" vertical="center" wrapText="1"/>
    </xf>
    <xf numFmtId="0" fontId="30" fillId="6" borderId="74" xfId="0" applyFont="1" applyFill="1" applyBorder="1" applyAlignment="1">
      <alignment horizontal="center" vertical="center" wrapText="1"/>
    </xf>
    <xf numFmtId="0" fontId="37" fillId="6" borderId="3" xfId="0" applyFont="1" applyFill="1" applyBorder="1" applyAlignment="1">
      <alignment horizontal="center" vertical="center" wrapText="1"/>
    </xf>
    <xf numFmtId="0" fontId="37" fillId="6" borderId="6" xfId="0" applyFont="1" applyFill="1" applyBorder="1" applyAlignment="1">
      <alignment horizontal="center" vertical="center" wrapText="1"/>
    </xf>
    <xf numFmtId="0" fontId="37" fillId="6" borderId="5" xfId="0" applyFont="1" applyFill="1" applyBorder="1" applyAlignment="1">
      <alignment horizontal="center" vertical="center" wrapText="1"/>
    </xf>
    <xf numFmtId="9" fontId="16" fillId="6" borderId="51" xfId="0" applyNumberFormat="1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left" vertical="center" wrapText="1"/>
    </xf>
    <xf numFmtId="0" fontId="40" fillId="6" borderId="6" xfId="0" applyFont="1" applyFill="1" applyBorder="1" applyAlignment="1">
      <alignment horizontal="center" vertical="center" wrapText="1"/>
    </xf>
    <xf numFmtId="9" fontId="0" fillId="6" borderId="6" xfId="0" applyNumberForma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left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2" fillId="6" borderId="52" xfId="0" applyFont="1" applyFill="1" applyBorder="1" applyAlignment="1">
      <alignment horizontal="center" vertical="center" wrapText="1"/>
    </xf>
    <xf numFmtId="0" fontId="2" fillId="6" borderId="53" xfId="0" applyFont="1" applyFill="1" applyBorder="1" applyAlignment="1">
      <alignment horizontal="center" vertical="center" wrapText="1"/>
    </xf>
    <xf numFmtId="0" fontId="2" fillId="6" borderId="53" xfId="0" applyFont="1" applyFill="1" applyBorder="1" applyAlignment="1">
      <alignment vertical="center" wrapText="1"/>
    </xf>
    <xf numFmtId="0" fontId="0" fillId="6" borderId="53" xfId="0" applyFill="1" applyBorder="1" applyAlignment="1">
      <alignment horizontal="center" vertical="center" wrapText="1"/>
    </xf>
    <xf numFmtId="9" fontId="16" fillId="6" borderId="77" xfId="0" applyNumberFormat="1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Alignment="1">
      <alignment horizontal="left" vertical="center"/>
    </xf>
    <xf numFmtId="0" fontId="4" fillId="0" borderId="0" xfId="2" applyFont="1" applyFill="1" applyBorder="1" applyAlignment="1">
      <alignment vertical="center"/>
    </xf>
    <xf numFmtId="0" fontId="9" fillId="0" borderId="0" xfId="2" applyFont="1" applyFill="1" applyAlignment="1">
      <alignment vertical="center"/>
    </xf>
    <xf numFmtId="0" fontId="33" fillId="0" borderId="0" xfId="2" applyFill="1" applyAlignment="1">
      <alignment vertical="center"/>
    </xf>
    <xf numFmtId="0" fontId="33" fillId="0" borderId="0" xfId="2" applyFill="1" applyBorder="1" applyAlignment="1">
      <alignment vertical="center"/>
    </xf>
    <xf numFmtId="0" fontId="7" fillId="0" borderId="0" xfId="2" applyFont="1" applyFill="1" applyAlignment="1">
      <alignment vertical="center"/>
    </xf>
    <xf numFmtId="0" fontId="13" fillId="0" borderId="0" xfId="2" applyFont="1" applyFill="1" applyAlignment="1">
      <alignment vertical="center"/>
    </xf>
    <xf numFmtId="0" fontId="13" fillId="0" borderId="0" xfId="2" applyFont="1" applyFill="1" applyBorder="1" applyAlignment="1">
      <alignment vertical="center"/>
    </xf>
    <xf numFmtId="0" fontId="33" fillId="0" borderId="0" xfId="2" applyFill="1" applyAlignment="1">
      <alignment vertical="center" wrapText="1"/>
    </xf>
    <xf numFmtId="0" fontId="9" fillId="0" borderId="0" xfId="2" applyFont="1" applyFill="1" applyAlignment="1">
      <alignment vertical="center" wrapText="1"/>
    </xf>
    <xf numFmtId="0" fontId="33" fillId="0" borderId="0" xfId="2" applyFill="1" applyBorder="1" applyAlignment="1">
      <alignment vertical="center" wrapText="1"/>
    </xf>
    <xf numFmtId="0" fontId="8" fillId="0" borderId="80" xfId="2" applyFont="1" applyFill="1" applyBorder="1" applyAlignment="1">
      <alignment horizontal="center" vertical="center" wrapText="1"/>
    </xf>
    <xf numFmtId="0" fontId="8" fillId="0" borderId="15" xfId="2" applyFont="1" applyFill="1" applyBorder="1" applyAlignment="1">
      <alignment horizontal="center" vertical="center" wrapText="1"/>
    </xf>
    <xf numFmtId="0" fontId="8" fillId="0" borderId="23" xfId="2" applyFont="1" applyFill="1" applyBorder="1" applyAlignment="1">
      <alignment horizontal="center" vertical="center" wrapText="1"/>
    </xf>
    <xf numFmtId="0" fontId="33" fillId="2" borderId="84" xfId="2" applyFill="1" applyBorder="1" applyAlignment="1">
      <alignment vertical="center" wrapText="1"/>
    </xf>
    <xf numFmtId="0" fontId="33" fillId="2" borderId="33" xfId="2" applyFill="1" applyBorder="1" applyAlignment="1">
      <alignment vertical="center" wrapText="1"/>
    </xf>
    <xf numFmtId="0" fontId="33" fillId="2" borderId="19" xfId="2" applyFill="1" applyBorder="1" applyAlignment="1">
      <alignment vertical="center" wrapText="1"/>
    </xf>
    <xf numFmtId="0" fontId="33" fillId="2" borderId="2" xfId="2" applyFill="1" applyBorder="1" applyAlignment="1">
      <alignment vertical="center" wrapText="1"/>
    </xf>
    <xf numFmtId="0" fontId="33" fillId="2" borderId="6" xfId="2" applyFill="1" applyBorder="1" applyAlignment="1">
      <alignment vertical="center" wrapText="1"/>
    </xf>
    <xf numFmtId="0" fontId="33" fillId="2" borderId="31" xfId="2" applyFill="1" applyBorder="1" applyAlignment="1">
      <alignment vertical="center" wrapText="1"/>
    </xf>
    <xf numFmtId="0" fontId="33" fillId="2" borderId="61" xfId="2" applyFill="1" applyBorder="1" applyAlignment="1">
      <alignment vertical="center" wrapText="1"/>
    </xf>
    <xf numFmtId="0" fontId="33" fillId="2" borderId="37" xfId="2" applyFill="1" applyBorder="1" applyAlignment="1">
      <alignment vertical="center" wrapText="1"/>
    </xf>
    <xf numFmtId="0" fontId="33" fillId="2" borderId="38" xfId="2" applyFill="1" applyBorder="1" applyAlignment="1">
      <alignment vertical="center" wrapText="1"/>
    </xf>
    <xf numFmtId="0" fontId="5" fillId="0" borderId="0" xfId="2" applyFont="1" applyFill="1" applyBorder="1" applyAlignment="1">
      <alignment vertical="center" wrapText="1"/>
    </xf>
    <xf numFmtId="0" fontId="48" fillId="0" borderId="0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vertical="center" wrapText="1"/>
    </xf>
    <xf numFmtId="0" fontId="37" fillId="2" borderId="6" xfId="0" applyFont="1" applyFill="1" applyBorder="1" applyAlignment="1">
      <alignment horizontal="left" vertical="center" wrapText="1"/>
    </xf>
    <xf numFmtId="0" fontId="49" fillId="0" borderId="42" xfId="0" applyFont="1" applyBorder="1" applyAlignment="1">
      <alignment horizontal="center" vertical="center" wrapText="1"/>
    </xf>
    <xf numFmtId="0" fontId="50" fillId="2" borderId="45" xfId="0" applyFont="1" applyFill="1" applyBorder="1" applyAlignment="1">
      <alignment horizontal="center" vertical="center" wrapText="1"/>
    </xf>
    <xf numFmtId="0" fontId="49" fillId="0" borderId="45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51" fillId="0" borderId="0" xfId="0" applyFont="1" applyAlignment="1">
      <alignment vertical="center" wrapText="1"/>
    </xf>
    <xf numFmtId="0" fontId="37" fillId="2" borderId="6" xfId="0" applyNumberFormat="1" applyFont="1" applyFill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37" fillId="0" borderId="27" xfId="0" applyFont="1" applyFill="1" applyBorder="1" applyAlignment="1">
      <alignment horizontal="center" vertical="center" wrapText="1"/>
    </xf>
    <xf numFmtId="0" fontId="37" fillId="0" borderId="32" xfId="0" applyFont="1" applyFill="1" applyBorder="1" applyAlignment="1">
      <alignment horizontal="center" vertical="center" wrapText="1"/>
    </xf>
    <xf numFmtId="0" fontId="37" fillId="0" borderId="14" xfId="0" applyFont="1" applyFill="1" applyBorder="1" applyAlignment="1">
      <alignment horizontal="center" vertical="center" wrapText="1"/>
    </xf>
    <xf numFmtId="0" fontId="16" fillId="2" borderId="63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16" fillId="0" borderId="64" xfId="0" applyFont="1" applyFill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56" fillId="0" borderId="6" xfId="0" applyFont="1" applyFill="1" applyBorder="1" applyAlignment="1">
      <alignment horizontal="center" vertical="center" wrapText="1"/>
    </xf>
    <xf numFmtId="0" fontId="56" fillId="0" borderId="31" xfId="0" applyFont="1" applyFill="1" applyBorder="1" applyAlignment="1">
      <alignment horizontal="center" vertical="center" wrapText="1"/>
    </xf>
    <xf numFmtId="9" fontId="33" fillId="3" borderId="5" xfId="1" applyFont="1" applyFill="1" applyBorder="1" applyAlignment="1">
      <alignment horizontal="center" vertical="center" wrapText="1"/>
    </xf>
    <xf numFmtId="0" fontId="51" fillId="0" borderId="6" xfId="0" applyFont="1" applyFill="1" applyBorder="1" applyAlignment="1">
      <alignment horizontal="center" vertical="center" wrapText="1"/>
    </xf>
    <xf numFmtId="0" fontId="51" fillId="0" borderId="31" xfId="0" applyFont="1" applyFill="1" applyBorder="1" applyAlignment="1">
      <alignment horizontal="center" vertical="center" wrapText="1"/>
    </xf>
    <xf numFmtId="0" fontId="55" fillId="0" borderId="61" xfId="0" applyFont="1" applyBorder="1" applyAlignment="1">
      <alignment horizontal="center" vertical="center" wrapText="1"/>
    </xf>
    <xf numFmtId="0" fontId="37" fillId="2" borderId="37" xfId="0" applyFont="1" applyFill="1" applyBorder="1" applyAlignment="1">
      <alignment horizontal="left" vertical="center" wrapText="1"/>
    </xf>
    <xf numFmtId="0" fontId="37" fillId="0" borderId="37" xfId="0" applyFont="1" applyFill="1" applyBorder="1" applyAlignment="1">
      <alignment horizontal="center" vertical="center" wrapText="1"/>
    </xf>
    <xf numFmtId="0" fontId="37" fillId="0" borderId="66" xfId="0" applyFont="1" applyFill="1" applyBorder="1" applyAlignment="1">
      <alignment horizontal="center" vertical="center" wrapText="1"/>
    </xf>
    <xf numFmtId="0" fontId="51" fillId="0" borderId="37" xfId="0" applyFont="1" applyFill="1" applyBorder="1" applyAlignment="1">
      <alignment horizontal="center" vertical="center" wrapText="1"/>
    </xf>
    <xf numFmtId="0" fontId="51" fillId="0" borderId="38" xfId="0" applyFont="1" applyFill="1" applyBorder="1" applyAlignment="1">
      <alignment horizontal="center" vertical="center" wrapText="1"/>
    </xf>
    <xf numFmtId="0" fontId="51" fillId="0" borderId="0" xfId="0" applyFont="1"/>
    <xf numFmtId="0" fontId="51" fillId="0" borderId="0" xfId="0" applyFont="1" applyAlignment="1">
      <alignment horizontal="center"/>
    </xf>
    <xf numFmtId="0" fontId="9" fillId="2" borderId="33" xfId="2" applyFont="1" applyFill="1" applyBorder="1" applyAlignment="1">
      <alignment vertical="center" wrapText="1"/>
    </xf>
    <xf numFmtId="0" fontId="57" fillId="0" borderId="0" xfId="2" applyFont="1" applyFill="1"/>
    <xf numFmtId="0" fontId="57" fillId="0" borderId="61" xfId="2" applyFont="1" applyFill="1" applyBorder="1"/>
    <xf numFmtId="0" fontId="57" fillId="0" borderId="37" xfId="2" applyFont="1" applyFill="1" applyBorder="1"/>
    <xf numFmtId="0" fontId="57" fillId="0" borderId="38" xfId="2" applyFont="1" applyFill="1" applyBorder="1"/>
    <xf numFmtId="0" fontId="30" fillId="0" borderId="20" xfId="0" applyFont="1" applyBorder="1" applyAlignment="1">
      <alignment horizontal="center"/>
    </xf>
    <xf numFmtId="49" fontId="9" fillId="0" borderId="34" xfId="0" applyNumberFormat="1" applyFont="1" applyBorder="1" applyAlignment="1">
      <alignment horizontal="center" vertical="center"/>
    </xf>
    <xf numFmtId="0" fontId="33" fillId="2" borderId="35" xfId="0" applyFont="1" applyFill="1" applyBorder="1" applyAlignment="1">
      <alignment horizontal="center" vertical="center"/>
    </xf>
    <xf numFmtId="3" fontId="33" fillId="2" borderId="42" xfId="0" applyNumberFormat="1" applyFont="1" applyFill="1" applyBorder="1" applyAlignment="1">
      <alignment horizontal="right" vertical="center"/>
    </xf>
    <xf numFmtId="3" fontId="33" fillId="2" borderId="45" xfId="0" applyNumberFormat="1" applyFont="1" applyFill="1" applyBorder="1" applyAlignment="1">
      <alignment horizontal="right" vertical="center"/>
    </xf>
    <xf numFmtId="3" fontId="33" fillId="3" borderId="88" xfId="0" applyNumberFormat="1" applyFont="1" applyFill="1" applyBorder="1" applyAlignment="1">
      <alignment horizontal="right" vertical="center"/>
    </xf>
    <xf numFmtId="3" fontId="33" fillId="2" borderId="2" xfId="0" applyNumberFormat="1" applyFont="1" applyFill="1" applyBorder="1" applyAlignment="1">
      <alignment horizontal="right" vertical="center"/>
    </xf>
    <xf numFmtId="3" fontId="33" fillId="3" borderId="31" xfId="0" applyNumberFormat="1" applyFont="1" applyFill="1" applyBorder="1" applyAlignment="1">
      <alignment horizontal="right" vertical="center"/>
    </xf>
    <xf numFmtId="3" fontId="33" fillId="2" borderId="61" xfId="0" applyNumberFormat="1" applyFont="1" applyFill="1" applyBorder="1" applyAlignment="1">
      <alignment horizontal="right" vertical="center"/>
    </xf>
    <xf numFmtId="3" fontId="33" fillId="2" borderId="37" xfId="0" applyNumberFormat="1" applyFont="1" applyFill="1" applyBorder="1" applyAlignment="1">
      <alignment horizontal="right" vertical="center"/>
    </xf>
    <xf numFmtId="3" fontId="33" fillId="3" borderId="38" xfId="0" applyNumberFormat="1" applyFont="1" applyFill="1" applyBorder="1" applyAlignment="1">
      <alignment horizontal="right" vertical="center"/>
    </xf>
    <xf numFmtId="3" fontId="33" fillId="3" borderId="43" xfId="0" applyNumberFormat="1" applyFont="1" applyFill="1" applyBorder="1" applyAlignment="1">
      <alignment horizontal="right" vertical="center"/>
    </xf>
    <xf numFmtId="3" fontId="33" fillId="3" borderId="3" xfId="0" applyNumberFormat="1" applyFont="1" applyFill="1" applyBorder="1" applyAlignment="1">
      <alignment horizontal="right" vertical="center"/>
    </xf>
    <xf numFmtId="3" fontId="33" fillId="3" borderId="66" xfId="0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 wrapText="1"/>
    </xf>
    <xf numFmtId="3" fontId="62" fillId="7" borderId="0" xfId="0" applyNumberFormat="1" applyFont="1" applyFill="1"/>
    <xf numFmtId="3" fontId="63" fillId="2" borderId="86" xfId="0" applyNumberFormat="1" applyFont="1" applyFill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9" fillId="0" borderId="65" xfId="0" applyNumberFormat="1" applyFont="1" applyBorder="1" applyAlignment="1">
      <alignment horizontal="center" vertical="center"/>
    </xf>
    <xf numFmtId="49" fontId="9" fillId="0" borderId="82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20" fillId="0" borderId="3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10" fillId="5" borderId="35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4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center" vertical="center" wrapText="1"/>
    </xf>
    <xf numFmtId="0" fontId="60" fillId="0" borderId="44" xfId="0" applyFont="1" applyBorder="1" applyAlignment="1">
      <alignment horizontal="center" vertical="center" wrapText="1"/>
    </xf>
    <xf numFmtId="0" fontId="60" fillId="0" borderId="49" xfId="0" applyFont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28" fillId="0" borderId="39" xfId="0" applyFont="1" applyBorder="1" applyAlignment="1">
      <alignment horizontal="center"/>
    </xf>
    <xf numFmtId="0" fontId="29" fillId="0" borderId="39" xfId="0" applyFont="1" applyBorder="1" applyAlignment="1">
      <alignment horizontal="center"/>
    </xf>
    <xf numFmtId="0" fontId="30" fillId="0" borderId="4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0" fontId="9" fillId="0" borderId="4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8" fillId="0" borderId="85" xfId="0" applyFont="1" applyBorder="1" applyAlignment="1">
      <alignment horizontal="center" vertical="center" wrapText="1"/>
    </xf>
    <xf numFmtId="0" fontId="8" fillId="0" borderId="8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87" xfId="0" applyFont="1" applyFill="1" applyBorder="1" applyAlignment="1">
      <alignment horizontal="center" vertical="center" wrapText="1"/>
    </xf>
    <xf numFmtId="0" fontId="32" fillId="3" borderId="44" xfId="0" applyFont="1" applyFill="1" applyBorder="1" applyAlignment="1">
      <alignment horizontal="center" vertical="center" wrapText="1"/>
    </xf>
    <xf numFmtId="0" fontId="32" fillId="3" borderId="49" xfId="0" applyFont="1" applyFill="1" applyBorder="1" applyAlignment="1">
      <alignment horizontal="center" vertical="center" wrapText="1"/>
    </xf>
    <xf numFmtId="0" fontId="32" fillId="3" borderId="47" xfId="0" applyFont="1" applyFill="1" applyBorder="1" applyAlignment="1">
      <alignment horizontal="center" vertical="center" wrapText="1"/>
    </xf>
    <xf numFmtId="0" fontId="32" fillId="3" borderId="5" xfId="0" applyFont="1" applyFill="1" applyBorder="1" applyAlignment="1">
      <alignment horizontal="center" vertical="center" wrapText="1"/>
    </xf>
    <xf numFmtId="0" fontId="32" fillId="3" borderId="48" xfId="0" applyFont="1" applyFill="1" applyBorder="1" applyAlignment="1">
      <alignment horizontal="center" vertical="center" wrapText="1"/>
    </xf>
    <xf numFmtId="0" fontId="32" fillId="3" borderId="51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6" borderId="68" xfId="0" applyFont="1" applyFill="1" applyBorder="1" applyAlignment="1">
      <alignment horizontal="center" vertical="center" wrapText="1"/>
    </xf>
    <xf numFmtId="0" fontId="2" fillId="6" borderId="69" xfId="0" applyFont="1" applyFill="1" applyBorder="1" applyAlignment="1">
      <alignment horizontal="center" vertical="center" wrapText="1"/>
    </xf>
    <xf numFmtId="0" fontId="2" fillId="6" borderId="70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36" fillId="6" borderId="73" xfId="0" applyFont="1" applyFill="1" applyBorder="1" applyAlignment="1">
      <alignment horizontal="center" vertical="center" wrapText="1"/>
    </xf>
    <xf numFmtId="0" fontId="36" fillId="6" borderId="10" xfId="0" applyFont="1" applyFill="1" applyBorder="1" applyAlignment="1">
      <alignment horizontal="center" vertical="center" wrapText="1"/>
    </xf>
    <xf numFmtId="0" fontId="36" fillId="6" borderId="75" xfId="0" applyFont="1" applyFill="1" applyBorder="1" applyAlignment="1">
      <alignment horizontal="center" vertical="center" wrapText="1"/>
    </xf>
    <xf numFmtId="0" fontId="36" fillId="6" borderId="14" xfId="0" applyFont="1" applyFill="1" applyBorder="1" applyAlignment="1">
      <alignment horizontal="center" vertical="center" wrapText="1"/>
    </xf>
    <xf numFmtId="0" fontId="36" fillId="6" borderId="27" xfId="0" applyFont="1" applyFill="1" applyBorder="1" applyAlignment="1">
      <alignment horizontal="center" vertical="center" wrapText="1"/>
    </xf>
    <xf numFmtId="0" fontId="36" fillId="6" borderId="32" xfId="0" applyFont="1" applyFill="1" applyBorder="1" applyAlignment="1">
      <alignment horizontal="center" vertical="center" wrapText="1"/>
    </xf>
    <xf numFmtId="0" fontId="37" fillId="2" borderId="43" xfId="0" applyFont="1" applyFill="1" applyBorder="1" applyAlignment="1">
      <alignment horizontal="center" vertical="center" wrapText="1"/>
    </xf>
    <xf numFmtId="0" fontId="37" fillId="2" borderId="29" xfId="0" applyFont="1" applyFill="1" applyBorder="1" applyAlignment="1">
      <alignment horizontal="center" vertical="center" wrapText="1"/>
    </xf>
    <xf numFmtId="0" fontId="37" fillId="2" borderId="47" xfId="0" applyFont="1" applyFill="1" applyBorder="1" applyAlignment="1">
      <alignment horizontal="center" vertical="center" wrapText="1"/>
    </xf>
    <xf numFmtId="0" fontId="49" fillId="0" borderId="6" xfId="0" applyFont="1" applyBorder="1" applyAlignment="1">
      <alignment horizontal="center" vertical="center" wrapText="1"/>
    </xf>
    <xf numFmtId="0" fontId="52" fillId="0" borderId="34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8" fillId="0" borderId="7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81" xfId="2" applyFont="1" applyFill="1" applyBorder="1" applyAlignment="1">
      <alignment horizontal="center" vertical="center" wrapText="1"/>
    </xf>
    <xf numFmtId="0" fontId="8" fillId="0" borderId="16" xfId="2" applyFont="1" applyFill="1" applyBorder="1" applyAlignment="1">
      <alignment horizontal="center" vertical="center" wrapText="1"/>
    </xf>
    <xf numFmtId="0" fontId="8" fillId="0" borderId="83" xfId="2" applyFont="1" applyFill="1" applyBorder="1" applyAlignment="1">
      <alignment horizontal="center" vertical="center" wrapText="1"/>
    </xf>
    <xf numFmtId="0" fontId="8" fillId="0" borderId="15" xfId="2" applyFont="1" applyFill="1" applyBorder="1" applyAlignment="1">
      <alignment horizontal="center" vertical="center" wrapText="1"/>
    </xf>
    <xf numFmtId="0" fontId="8" fillId="0" borderId="23" xfId="2" applyFont="1" applyFill="1" applyBorder="1" applyAlignment="1">
      <alignment horizontal="center" vertical="center" wrapText="1"/>
    </xf>
    <xf numFmtId="0" fontId="8" fillId="0" borderId="79" xfId="2" applyFont="1" applyFill="1" applyBorder="1" applyAlignment="1">
      <alignment horizontal="center" vertical="center" wrapText="1"/>
    </xf>
    <xf numFmtId="0" fontId="8" fillId="0" borderId="65" xfId="2" applyFont="1" applyFill="1" applyBorder="1" applyAlignment="1">
      <alignment horizontal="center" vertical="center" wrapText="1"/>
    </xf>
    <xf numFmtId="0" fontId="8" fillId="0" borderId="82" xfId="2" applyFont="1" applyFill="1" applyBorder="1" applyAlignment="1">
      <alignment horizontal="center" vertical="center" wrapText="1"/>
    </xf>
    <xf numFmtId="0" fontId="8" fillId="0" borderId="80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27"/>
  <sheetViews>
    <sheetView workbookViewId="0">
      <selection sqref="A1:I1048576"/>
    </sheetView>
  </sheetViews>
  <sheetFormatPr defaultRowHeight="15" x14ac:dyDescent="0.25"/>
  <sheetData>
    <row r="2" spans="1:1" s="1" customFormat="1" x14ac:dyDescent="0.2"/>
    <row r="3" spans="1:1" x14ac:dyDescent="0.25">
      <c r="A3" s="3"/>
    </row>
    <row r="4" spans="1:1" x14ac:dyDescent="0.25">
      <c r="A4" s="3"/>
    </row>
    <row r="5" spans="1:1" x14ac:dyDescent="0.25">
      <c r="A5" s="3"/>
    </row>
    <row r="6" spans="1:1" x14ac:dyDescent="0.25">
      <c r="A6" s="3"/>
    </row>
    <row r="7" spans="1:1" x14ac:dyDescent="0.25">
      <c r="A7" s="3"/>
    </row>
    <row r="8" spans="1:1" x14ac:dyDescent="0.25">
      <c r="A8" s="3"/>
    </row>
    <row r="9" spans="1:1" x14ac:dyDescent="0.25">
      <c r="A9" s="3"/>
    </row>
    <row r="10" spans="1:1" x14ac:dyDescent="0.25">
      <c r="A10" s="3"/>
    </row>
    <row r="11" spans="1:1" x14ac:dyDescent="0.25">
      <c r="A11" s="3"/>
    </row>
    <row r="12" spans="1:1" x14ac:dyDescent="0.25">
      <c r="A12" s="3"/>
    </row>
    <row r="13" spans="1:1" x14ac:dyDescent="0.25">
      <c r="A13" s="3"/>
    </row>
    <row r="14" spans="1:1" x14ac:dyDescent="0.25">
      <c r="A14" s="3"/>
    </row>
    <row r="15" spans="1:1" x14ac:dyDescent="0.25">
      <c r="A15" s="3"/>
    </row>
    <row r="16" spans="1:1" x14ac:dyDescent="0.25">
      <c r="A16" s="3"/>
    </row>
    <row r="17" spans="1:1" x14ac:dyDescent="0.25">
      <c r="A17" s="3"/>
    </row>
    <row r="18" spans="1:1" x14ac:dyDescent="0.25">
      <c r="A18" s="3"/>
    </row>
    <row r="19" spans="1:1" x14ac:dyDescent="0.25">
      <c r="A19" s="3"/>
    </row>
    <row r="20" spans="1:1" s="13" customFormat="1" ht="12.75" x14ac:dyDescent="0.2">
      <c r="A20" s="12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  <row r="24" spans="1:1" x14ac:dyDescent="0.25">
      <c r="A24" s="3"/>
    </row>
    <row r="25" spans="1:1" x14ac:dyDescent="0.25">
      <c r="A25" s="3"/>
    </row>
    <row r="26" spans="1:1" x14ac:dyDescent="0.25">
      <c r="A26" s="3"/>
    </row>
    <row r="27" spans="1:1" x14ac:dyDescent="0.25">
      <c r="A27" s="3"/>
    </row>
  </sheetData>
  <pageMargins left="0.7" right="0.7" top="0.75" bottom="0.7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4"/>
  <sheetViews>
    <sheetView tabSelected="1" workbookViewId="0">
      <selection activeCell="C28" sqref="C28"/>
    </sheetView>
  </sheetViews>
  <sheetFormatPr defaultRowHeight="15" x14ac:dyDescent="0.25"/>
  <cols>
    <col min="1" max="1" width="12.42578125" style="4" customWidth="1"/>
    <col min="2" max="2" width="36.5703125" customWidth="1"/>
    <col min="3" max="3" width="15.42578125" customWidth="1"/>
    <col min="4" max="8" width="15.42578125" style="4" customWidth="1"/>
    <col min="9" max="9" width="15.85546875" style="65" customWidth="1"/>
  </cols>
  <sheetData>
    <row r="2" spans="1:10" s="1" customFormat="1" ht="15.75" x14ac:dyDescent="0.25">
      <c r="A2" s="15" t="s">
        <v>20</v>
      </c>
      <c r="D2" s="2"/>
      <c r="E2" s="2"/>
      <c r="F2" s="2"/>
      <c r="G2" s="2"/>
      <c r="H2" s="2"/>
      <c r="I2" s="16"/>
    </row>
    <row r="3" spans="1:10" ht="15.75" thickBot="1" x14ac:dyDescent="0.3">
      <c r="A3" s="17"/>
      <c r="B3" s="18"/>
      <c r="C3" s="18"/>
      <c r="D3" s="17"/>
      <c r="E3" s="17"/>
      <c r="F3" s="8"/>
      <c r="G3" s="19"/>
      <c r="H3" s="20"/>
      <c r="I3" s="21" t="s">
        <v>0</v>
      </c>
      <c r="J3" s="3"/>
    </row>
    <row r="4" spans="1:10" s="27" customFormat="1" x14ac:dyDescent="0.25">
      <c r="A4" s="22"/>
      <c r="B4" s="5"/>
      <c r="C4" s="5"/>
      <c r="D4" s="23"/>
      <c r="E4" s="23"/>
      <c r="F4" s="6"/>
      <c r="G4" s="6"/>
      <c r="H4" s="24"/>
      <c r="I4" s="25"/>
      <c r="J4" s="26"/>
    </row>
    <row r="5" spans="1:10" x14ac:dyDescent="0.25">
      <c r="A5" s="28" t="s">
        <v>1</v>
      </c>
      <c r="B5" s="29" t="s">
        <v>2</v>
      </c>
      <c r="C5" s="18"/>
      <c r="D5" s="18"/>
      <c r="E5" s="18"/>
      <c r="F5" s="18"/>
      <c r="G5" s="30"/>
      <c r="H5" s="7" t="s">
        <v>3</v>
      </c>
      <c r="I5" s="31" t="s">
        <v>21</v>
      </c>
      <c r="J5" s="3"/>
    </row>
    <row r="6" spans="1:10" x14ac:dyDescent="0.25">
      <c r="A6" s="28" t="s">
        <v>22</v>
      </c>
      <c r="B6" s="29" t="s">
        <v>23</v>
      </c>
      <c r="C6" s="32"/>
      <c r="D6" s="32"/>
      <c r="E6" s="32"/>
      <c r="F6" s="32"/>
      <c r="G6" s="33"/>
      <c r="H6" s="7" t="s">
        <v>24</v>
      </c>
      <c r="I6" s="31" t="s">
        <v>25</v>
      </c>
      <c r="J6" s="3"/>
    </row>
    <row r="7" spans="1:10" s="36" customFormat="1" x14ac:dyDescent="0.25">
      <c r="A7" s="244" t="s">
        <v>26</v>
      </c>
      <c r="B7" s="247" t="s">
        <v>15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8</v>
      </c>
      <c r="H7" s="9" t="s">
        <v>9</v>
      </c>
      <c r="I7" s="34" t="s">
        <v>10</v>
      </c>
      <c r="J7" s="35"/>
    </row>
    <row r="8" spans="1:10" s="38" customFormat="1" x14ac:dyDescent="0.25">
      <c r="A8" s="245"/>
      <c r="B8" s="248"/>
      <c r="C8" s="10" t="s">
        <v>11</v>
      </c>
      <c r="D8" s="10" t="s">
        <v>12</v>
      </c>
      <c r="E8" s="10" t="s">
        <v>13</v>
      </c>
      <c r="F8" s="10" t="s">
        <v>13</v>
      </c>
      <c r="G8" s="10" t="s">
        <v>13</v>
      </c>
      <c r="H8" s="10" t="s">
        <v>11</v>
      </c>
      <c r="I8" s="250" t="s">
        <v>14</v>
      </c>
      <c r="J8" s="37"/>
    </row>
    <row r="9" spans="1:10" s="38" customFormat="1" ht="33.75" x14ac:dyDescent="0.25">
      <c r="A9" s="246"/>
      <c r="B9" s="249"/>
      <c r="C9" s="11" t="s">
        <v>148</v>
      </c>
      <c r="D9" s="11" t="s">
        <v>149</v>
      </c>
      <c r="E9" s="11" t="s">
        <v>147</v>
      </c>
      <c r="F9" s="11" t="s">
        <v>184</v>
      </c>
      <c r="G9" s="11" t="s">
        <v>174</v>
      </c>
      <c r="H9" s="11" t="s">
        <v>185</v>
      </c>
      <c r="I9" s="251"/>
      <c r="J9" s="37"/>
    </row>
    <row r="10" spans="1:10" x14ac:dyDescent="0.25">
      <c r="A10" s="39">
        <v>600</v>
      </c>
      <c r="B10" s="40" t="s">
        <v>27</v>
      </c>
      <c r="C10" s="41">
        <v>26856</v>
      </c>
      <c r="D10" s="41">
        <v>27159</v>
      </c>
      <c r="E10" s="41">
        <v>29159</v>
      </c>
      <c r="F10" s="41">
        <f>29159-444</f>
        <v>28715</v>
      </c>
      <c r="G10" s="41">
        <v>19437</v>
      </c>
      <c r="H10" s="41">
        <v>17203</v>
      </c>
      <c r="I10" s="42">
        <f>H10-G10</f>
        <v>-2234</v>
      </c>
      <c r="J10" s="3"/>
    </row>
    <row r="11" spans="1:10" x14ac:dyDescent="0.25">
      <c r="A11" s="39">
        <v>601</v>
      </c>
      <c r="B11" s="40" t="s">
        <v>28</v>
      </c>
      <c r="C11" s="41">
        <v>4729</v>
      </c>
      <c r="D11" s="41">
        <v>4841</v>
      </c>
      <c r="E11" s="41">
        <v>5141</v>
      </c>
      <c r="F11" s="41">
        <f>5141-56</f>
        <v>5085</v>
      </c>
      <c r="G11" s="41">
        <v>3427</v>
      </c>
      <c r="H11" s="41">
        <v>2849</v>
      </c>
      <c r="I11" s="42">
        <f t="shared" ref="I11:I16" si="0">H11-G11</f>
        <v>-578</v>
      </c>
      <c r="J11" s="3"/>
    </row>
    <row r="12" spans="1:10" x14ac:dyDescent="0.25">
      <c r="A12" s="39">
        <v>602</v>
      </c>
      <c r="B12" s="40" t="s">
        <v>29</v>
      </c>
      <c r="C12" s="41">
        <v>11374</v>
      </c>
      <c r="D12" s="41">
        <v>23000</v>
      </c>
      <c r="E12" s="41">
        <v>23000</v>
      </c>
      <c r="F12" s="41">
        <v>23000</v>
      </c>
      <c r="G12" s="41">
        <v>15661</v>
      </c>
      <c r="H12" s="41">
        <v>7130</v>
      </c>
      <c r="I12" s="42">
        <f t="shared" si="0"/>
        <v>-8531</v>
      </c>
      <c r="J12" s="3"/>
    </row>
    <row r="13" spans="1:10" x14ac:dyDescent="0.25">
      <c r="A13" s="39">
        <v>603</v>
      </c>
      <c r="B13" s="40" t="s">
        <v>30</v>
      </c>
      <c r="C13" s="43"/>
      <c r="D13" s="43"/>
      <c r="E13" s="43"/>
      <c r="F13" s="43"/>
      <c r="G13" s="43"/>
      <c r="H13" s="43"/>
      <c r="I13" s="42">
        <f t="shared" si="0"/>
        <v>0</v>
      </c>
      <c r="J13" s="3"/>
    </row>
    <row r="14" spans="1:10" x14ac:dyDescent="0.25">
      <c r="A14" s="39">
        <v>604</v>
      </c>
      <c r="B14" s="40" t="s">
        <v>31</v>
      </c>
      <c r="C14" s="43"/>
      <c r="D14" s="43"/>
      <c r="E14" s="43"/>
      <c r="F14" s="43"/>
      <c r="G14" s="43"/>
      <c r="H14" s="43"/>
      <c r="I14" s="42">
        <f t="shared" si="0"/>
        <v>0</v>
      </c>
      <c r="J14" s="3"/>
    </row>
    <row r="15" spans="1:10" x14ac:dyDescent="0.25">
      <c r="A15" s="39">
        <v>605</v>
      </c>
      <c r="B15" s="40" t="s">
        <v>32</v>
      </c>
      <c r="C15" s="43"/>
      <c r="D15" s="43"/>
      <c r="E15" s="43"/>
      <c r="F15" s="43"/>
      <c r="G15" s="43"/>
      <c r="H15" s="43"/>
      <c r="I15" s="42">
        <f t="shared" si="0"/>
        <v>0</v>
      </c>
      <c r="J15" s="3"/>
    </row>
    <row r="16" spans="1:10" x14ac:dyDescent="0.25">
      <c r="A16" s="39">
        <v>606</v>
      </c>
      <c r="B16" s="40" t="s">
        <v>33</v>
      </c>
      <c r="C16" s="43"/>
      <c r="D16" s="43"/>
      <c r="E16" s="43"/>
      <c r="F16" s="43"/>
      <c r="G16" s="43"/>
      <c r="H16" s="43"/>
      <c r="I16" s="42">
        <f t="shared" si="0"/>
        <v>0</v>
      </c>
      <c r="J16" s="3"/>
    </row>
    <row r="17" spans="1:10" s="13" customFormat="1" ht="12.75" x14ac:dyDescent="0.2">
      <c r="A17" s="44" t="s">
        <v>34</v>
      </c>
      <c r="B17" s="45" t="s">
        <v>35</v>
      </c>
      <c r="C17" s="46">
        <f>SUM(C10:C16)</f>
        <v>42959</v>
      </c>
      <c r="D17" s="46">
        <f t="shared" ref="D17:I17" si="1">SUM(D10:D16)</f>
        <v>55000</v>
      </c>
      <c r="E17" s="46">
        <f t="shared" si="1"/>
        <v>57300</v>
      </c>
      <c r="F17" s="46">
        <f t="shared" si="1"/>
        <v>56800</v>
      </c>
      <c r="G17" s="46">
        <f t="shared" si="1"/>
        <v>38525</v>
      </c>
      <c r="H17" s="46">
        <f t="shared" si="1"/>
        <v>27182</v>
      </c>
      <c r="I17" s="47">
        <f t="shared" si="1"/>
        <v>-11343</v>
      </c>
      <c r="J17" s="12"/>
    </row>
    <row r="18" spans="1:10" x14ac:dyDescent="0.25">
      <c r="A18" s="39">
        <v>230</v>
      </c>
      <c r="B18" s="40" t="s">
        <v>36</v>
      </c>
      <c r="C18" s="43"/>
      <c r="D18" s="43"/>
      <c r="E18" s="43"/>
      <c r="F18" s="43"/>
      <c r="G18" s="43"/>
      <c r="H18" s="43"/>
      <c r="I18" s="42">
        <f>H18-G18</f>
        <v>0</v>
      </c>
      <c r="J18" s="3"/>
    </row>
    <row r="19" spans="1:10" x14ac:dyDescent="0.25">
      <c r="A19" s="39">
        <v>231</v>
      </c>
      <c r="B19" s="40" t="s">
        <v>37</v>
      </c>
      <c r="C19" s="43">
        <v>0</v>
      </c>
      <c r="D19" s="43">
        <v>0</v>
      </c>
      <c r="E19" s="43">
        <v>15000</v>
      </c>
      <c r="F19" s="43">
        <v>15000</v>
      </c>
      <c r="G19" s="43">
        <v>7747</v>
      </c>
      <c r="H19" s="43">
        <v>197</v>
      </c>
      <c r="I19" s="42">
        <f>H19-G19</f>
        <v>-7550</v>
      </c>
      <c r="J19" s="3"/>
    </row>
    <row r="20" spans="1:10" x14ac:dyDescent="0.25">
      <c r="A20" s="39">
        <v>232</v>
      </c>
      <c r="B20" s="40" t="s">
        <v>38</v>
      </c>
      <c r="C20" s="43"/>
      <c r="D20" s="43"/>
      <c r="E20" s="43"/>
      <c r="F20" s="43"/>
      <c r="G20" s="43"/>
      <c r="H20" s="43"/>
      <c r="I20" s="42">
        <f>H20-G20</f>
        <v>0</v>
      </c>
      <c r="J20" s="3"/>
    </row>
    <row r="21" spans="1:10" ht="34.5" customHeight="1" x14ac:dyDescent="0.25">
      <c r="A21" s="48" t="s">
        <v>39</v>
      </c>
      <c r="B21" s="49" t="s">
        <v>40</v>
      </c>
      <c r="C21" s="50">
        <f>SUM(C18:C20)</f>
        <v>0</v>
      </c>
      <c r="D21" s="50">
        <f t="shared" ref="D21:I21" si="2">SUM(D18:D20)</f>
        <v>0</v>
      </c>
      <c r="E21" s="50">
        <f t="shared" si="2"/>
        <v>15000</v>
      </c>
      <c r="F21" s="50">
        <f t="shared" si="2"/>
        <v>15000</v>
      </c>
      <c r="G21" s="50">
        <f t="shared" si="2"/>
        <v>7747</v>
      </c>
      <c r="H21" s="50">
        <f t="shared" si="2"/>
        <v>197</v>
      </c>
      <c r="I21" s="51">
        <f t="shared" si="2"/>
        <v>-7550</v>
      </c>
      <c r="J21" s="3"/>
    </row>
    <row r="22" spans="1:10" x14ac:dyDescent="0.25">
      <c r="A22" s="39">
        <v>230</v>
      </c>
      <c r="B22" s="40" t="s">
        <v>36</v>
      </c>
      <c r="C22" s="52"/>
      <c r="D22" s="52"/>
      <c r="E22" s="52"/>
      <c r="F22" s="52"/>
      <c r="G22" s="52"/>
      <c r="H22" s="52"/>
      <c r="I22" s="42">
        <f>H22-G22</f>
        <v>0</v>
      </c>
      <c r="J22" s="3"/>
    </row>
    <row r="23" spans="1:10" x14ac:dyDescent="0.25">
      <c r="A23" s="39">
        <v>231</v>
      </c>
      <c r="B23" s="40" t="s">
        <v>37</v>
      </c>
      <c r="C23" s="52"/>
      <c r="D23" s="52"/>
      <c r="E23" s="52"/>
      <c r="F23" s="52"/>
      <c r="G23" s="52"/>
      <c r="H23" s="52"/>
      <c r="I23" s="42">
        <f>H23-G23</f>
        <v>0</v>
      </c>
      <c r="J23" s="3"/>
    </row>
    <row r="24" spans="1:10" x14ac:dyDescent="0.25">
      <c r="A24" s="39">
        <v>232</v>
      </c>
      <c r="B24" s="40" t="s">
        <v>38</v>
      </c>
      <c r="C24" s="52"/>
      <c r="D24" s="52"/>
      <c r="E24" s="52"/>
      <c r="F24" s="52"/>
      <c r="G24" s="52"/>
      <c r="H24" s="52"/>
      <c r="I24" s="42">
        <f>H24-G24</f>
        <v>0</v>
      </c>
      <c r="J24" s="3"/>
    </row>
    <row r="25" spans="1:10" ht="27" customHeight="1" x14ac:dyDescent="0.25">
      <c r="A25" s="48" t="s">
        <v>39</v>
      </c>
      <c r="B25" s="49" t="s">
        <v>41</v>
      </c>
      <c r="C25" s="50">
        <f>SUM(C22:C24)</f>
        <v>0</v>
      </c>
      <c r="D25" s="50">
        <f t="shared" ref="D25:I25" si="3">SUM(D22:D24)</f>
        <v>0</v>
      </c>
      <c r="E25" s="50">
        <f t="shared" si="3"/>
        <v>0</v>
      </c>
      <c r="F25" s="50">
        <f t="shared" si="3"/>
        <v>0</v>
      </c>
      <c r="G25" s="50">
        <f t="shared" si="3"/>
        <v>0</v>
      </c>
      <c r="H25" s="50">
        <f t="shared" si="3"/>
        <v>0</v>
      </c>
      <c r="I25" s="51">
        <f t="shared" si="3"/>
        <v>0</v>
      </c>
      <c r="J25" s="3"/>
    </row>
    <row r="26" spans="1:10" s="13" customFormat="1" ht="12.75" x14ac:dyDescent="0.2">
      <c r="A26" s="44" t="s">
        <v>42</v>
      </c>
      <c r="B26" s="53" t="s">
        <v>43</v>
      </c>
      <c r="C26" s="54">
        <f t="shared" ref="C26:I26" si="4">C21+C25</f>
        <v>0</v>
      </c>
      <c r="D26" s="54">
        <f t="shared" si="4"/>
        <v>0</v>
      </c>
      <c r="E26" s="54">
        <f t="shared" si="4"/>
        <v>15000</v>
      </c>
      <c r="F26" s="54">
        <f t="shared" si="4"/>
        <v>15000</v>
      </c>
      <c r="G26" s="54">
        <f t="shared" si="4"/>
        <v>7747</v>
      </c>
      <c r="H26" s="54">
        <f t="shared" si="4"/>
        <v>197</v>
      </c>
      <c r="I26" s="55">
        <f t="shared" si="4"/>
        <v>-7550</v>
      </c>
      <c r="J26" s="12"/>
    </row>
    <row r="27" spans="1:10" x14ac:dyDescent="0.25">
      <c r="A27" s="252" t="s">
        <v>44</v>
      </c>
      <c r="B27" s="253"/>
      <c r="C27" s="56"/>
      <c r="D27" s="56"/>
      <c r="E27" s="56"/>
      <c r="F27" s="56"/>
      <c r="G27" s="56"/>
      <c r="H27" s="57">
        <v>0</v>
      </c>
      <c r="I27" s="58"/>
    </row>
    <row r="28" spans="1:10" s="13" customFormat="1" ht="13.5" thickBot="1" x14ac:dyDescent="0.25">
      <c r="A28" s="254" t="s">
        <v>45</v>
      </c>
      <c r="B28" s="255"/>
      <c r="C28" s="59">
        <f t="shared" ref="C28:I28" si="5">C17+C26+C27</f>
        <v>42959</v>
      </c>
      <c r="D28" s="59">
        <f t="shared" si="5"/>
        <v>55000</v>
      </c>
      <c r="E28" s="59">
        <f t="shared" si="5"/>
        <v>72300</v>
      </c>
      <c r="F28" s="59">
        <f t="shared" si="5"/>
        <v>71800</v>
      </c>
      <c r="G28" s="59">
        <f t="shared" si="5"/>
        <v>46272</v>
      </c>
      <c r="H28" s="59">
        <f t="shared" si="5"/>
        <v>27379</v>
      </c>
      <c r="I28" s="60">
        <f t="shared" si="5"/>
        <v>-18893</v>
      </c>
    </row>
    <row r="29" spans="1:10" x14ac:dyDescent="0.25">
      <c r="A29" s="61"/>
      <c r="B29" s="62"/>
      <c r="C29" s="62"/>
      <c r="D29" s="63"/>
      <c r="E29" s="63"/>
      <c r="F29" s="63"/>
      <c r="G29" s="63"/>
      <c r="H29" s="63"/>
      <c r="I29" s="64"/>
    </row>
    <row r="30" spans="1:10" x14ac:dyDescent="0.25">
      <c r="A30" s="61"/>
      <c r="B30" s="62"/>
      <c r="C30" s="62"/>
      <c r="D30" s="63"/>
      <c r="E30" s="63"/>
      <c r="F30" s="63"/>
      <c r="G30" s="63"/>
      <c r="H30" s="63"/>
      <c r="I30" s="64"/>
    </row>
    <row r="32" spans="1:10" x14ac:dyDescent="0.25">
      <c r="A32" s="256" t="s">
        <v>46</v>
      </c>
      <c r="B32" s="66" t="s">
        <v>182</v>
      </c>
      <c r="C32" s="236" t="s">
        <v>16</v>
      </c>
      <c r="D32" s="237"/>
      <c r="E32" s="14" t="s">
        <v>17</v>
      </c>
      <c r="F32" s="242" t="s">
        <v>181</v>
      </c>
      <c r="G32" s="243"/>
      <c r="H32" s="20"/>
      <c r="I32" s="67"/>
    </row>
    <row r="33" spans="1:9" x14ac:dyDescent="0.25">
      <c r="A33" s="257"/>
      <c r="B33" s="66" t="s">
        <v>18</v>
      </c>
      <c r="C33" s="238"/>
      <c r="D33" s="239"/>
      <c r="E33" s="14" t="s">
        <v>18</v>
      </c>
      <c r="F33" s="242"/>
      <c r="G33" s="243"/>
      <c r="H33" s="20"/>
      <c r="I33" s="67"/>
    </row>
    <row r="34" spans="1:9" x14ac:dyDescent="0.25">
      <c r="A34" s="258"/>
      <c r="B34" s="66" t="s">
        <v>19</v>
      </c>
      <c r="C34" s="240"/>
      <c r="D34" s="241"/>
      <c r="E34" s="14" t="s">
        <v>19</v>
      </c>
      <c r="F34" s="242"/>
      <c r="G34" s="243"/>
      <c r="H34" s="20"/>
      <c r="I34" s="67"/>
    </row>
  </sheetData>
  <mergeCells count="10">
    <mergeCell ref="A32:A34"/>
    <mergeCell ref="C32:D34"/>
    <mergeCell ref="F32:G32"/>
    <mergeCell ref="F33:G33"/>
    <mergeCell ref="F34:G34"/>
    <mergeCell ref="A7:A9"/>
    <mergeCell ref="B7:B9"/>
    <mergeCell ref="I8:I9"/>
    <mergeCell ref="A27:B27"/>
    <mergeCell ref="A28:B28"/>
  </mergeCells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CH37"/>
  <sheetViews>
    <sheetView topLeftCell="A10" workbookViewId="0">
      <selection activeCell="I45" sqref="I45"/>
    </sheetView>
  </sheetViews>
  <sheetFormatPr defaultRowHeight="15" x14ac:dyDescent="0.25"/>
  <cols>
    <col min="2" max="2" width="34.42578125" customWidth="1"/>
    <col min="3" max="3" width="16" customWidth="1"/>
    <col min="4" max="15" width="12" customWidth="1"/>
    <col min="16" max="16" width="10.85546875" customWidth="1"/>
    <col min="19" max="19" width="22.85546875" customWidth="1"/>
    <col min="73" max="77" width="13.85546875" customWidth="1"/>
  </cols>
  <sheetData>
    <row r="2" spans="1:19" s="70" customFormat="1" ht="15.75" x14ac:dyDescent="0.25">
      <c r="A2" s="68" t="s">
        <v>47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9" s="70" customFormat="1" ht="15.75" x14ac:dyDescent="0.25">
      <c r="A3" s="71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9" x14ac:dyDescent="0.25">
      <c r="A4" s="73" t="s">
        <v>1</v>
      </c>
      <c r="B4" s="29" t="s">
        <v>2</v>
      </c>
      <c r="C4" s="74" t="s">
        <v>3</v>
      </c>
      <c r="D4" s="75">
        <v>14</v>
      </c>
      <c r="E4" s="76"/>
      <c r="F4" s="76"/>
      <c r="G4" s="76"/>
      <c r="H4" s="76"/>
      <c r="I4" s="76"/>
      <c r="J4" s="76"/>
      <c r="K4" s="77"/>
      <c r="L4" s="77"/>
      <c r="M4" s="77"/>
      <c r="N4" s="77"/>
    </row>
    <row r="5" spans="1:19" x14ac:dyDescent="0.25">
      <c r="A5" s="78"/>
      <c r="B5" s="79"/>
      <c r="C5" s="79"/>
      <c r="D5" s="79"/>
      <c r="E5" s="76"/>
      <c r="F5" s="76"/>
      <c r="G5" s="76"/>
      <c r="H5" s="76"/>
      <c r="I5" s="76"/>
      <c r="J5" s="76"/>
      <c r="K5" s="77"/>
      <c r="L5" s="77"/>
      <c r="M5" s="77"/>
      <c r="N5" s="77"/>
    </row>
    <row r="6" spans="1:19" x14ac:dyDescent="0.25">
      <c r="A6" s="73" t="s">
        <v>22</v>
      </c>
      <c r="B6" s="29" t="s">
        <v>23</v>
      </c>
      <c r="C6" s="74" t="s">
        <v>24</v>
      </c>
      <c r="D6" s="75">
        <v>1014045</v>
      </c>
      <c r="E6" s="80"/>
      <c r="F6" s="81"/>
      <c r="G6" s="81"/>
      <c r="H6" s="81"/>
      <c r="I6" s="81"/>
      <c r="J6" s="81"/>
      <c r="K6" s="77"/>
      <c r="L6" s="77"/>
      <c r="M6" s="77"/>
      <c r="N6" s="77"/>
    </row>
    <row r="7" spans="1:19" ht="15.75" thickBot="1" x14ac:dyDescent="0.3">
      <c r="A7" s="278"/>
      <c r="B7" s="279"/>
    </row>
    <row r="8" spans="1:19" s="84" customFormat="1" ht="16.5" thickBot="1" x14ac:dyDescent="0.3">
      <c r="A8" s="214"/>
      <c r="B8" s="82" t="s">
        <v>0</v>
      </c>
      <c r="C8" s="83"/>
      <c r="D8" s="83"/>
      <c r="E8" s="83"/>
      <c r="F8" s="83" t="s">
        <v>48</v>
      </c>
      <c r="G8" s="83"/>
      <c r="H8" s="83"/>
      <c r="I8" s="83" t="s">
        <v>49</v>
      </c>
      <c r="J8" s="83"/>
      <c r="K8" s="83"/>
      <c r="L8" s="83" t="s">
        <v>50</v>
      </c>
      <c r="M8" s="83"/>
      <c r="N8" s="83"/>
      <c r="O8" s="83" t="s">
        <v>51</v>
      </c>
      <c r="P8" s="280" t="s">
        <v>52</v>
      </c>
      <c r="Q8" s="281"/>
      <c r="R8" s="282"/>
      <c r="S8" s="283" t="s">
        <v>53</v>
      </c>
    </row>
    <row r="9" spans="1:19" s="85" customFormat="1" ht="11.25" customHeight="1" x14ac:dyDescent="0.25">
      <c r="A9" s="285" t="s">
        <v>54</v>
      </c>
      <c r="B9" s="285" t="s">
        <v>55</v>
      </c>
      <c r="C9" s="287" t="s">
        <v>56</v>
      </c>
      <c r="D9" s="289" t="s">
        <v>57</v>
      </c>
      <c r="E9" s="263" t="s">
        <v>58</v>
      </c>
      <c r="F9" s="265" t="s">
        <v>59</v>
      </c>
      <c r="G9" s="259" t="s">
        <v>60</v>
      </c>
      <c r="H9" s="263" t="s">
        <v>61</v>
      </c>
      <c r="I9" s="265" t="s">
        <v>62</v>
      </c>
      <c r="J9" s="267" t="s">
        <v>175</v>
      </c>
      <c r="K9" s="267" t="s">
        <v>176</v>
      </c>
      <c r="L9" s="265" t="s">
        <v>63</v>
      </c>
      <c r="M9" s="259" t="s">
        <v>177</v>
      </c>
      <c r="N9" s="263" t="s">
        <v>178</v>
      </c>
      <c r="O9" s="265" t="s">
        <v>64</v>
      </c>
      <c r="P9" s="291" t="s">
        <v>65</v>
      </c>
      <c r="Q9" s="293" t="s">
        <v>66</v>
      </c>
      <c r="R9" s="295" t="s">
        <v>67</v>
      </c>
      <c r="S9" s="284"/>
    </row>
    <row r="10" spans="1:19" s="85" customFormat="1" ht="83.25" customHeight="1" thickBot="1" x14ac:dyDescent="0.3">
      <c r="A10" s="286"/>
      <c r="B10" s="286"/>
      <c r="C10" s="288"/>
      <c r="D10" s="237"/>
      <c r="E10" s="256"/>
      <c r="F10" s="290"/>
      <c r="G10" s="260"/>
      <c r="H10" s="264"/>
      <c r="I10" s="266"/>
      <c r="J10" s="268"/>
      <c r="K10" s="268"/>
      <c r="L10" s="266"/>
      <c r="M10" s="260"/>
      <c r="N10" s="264"/>
      <c r="O10" s="266"/>
      <c r="P10" s="292"/>
      <c r="Q10" s="294"/>
      <c r="R10" s="296"/>
      <c r="S10" s="284"/>
    </row>
    <row r="11" spans="1:19" s="36" customFormat="1" ht="73.5" customHeight="1" x14ac:dyDescent="0.25">
      <c r="A11" s="215" t="s">
        <v>68</v>
      </c>
      <c r="B11" s="228" t="s">
        <v>162</v>
      </c>
      <c r="C11" s="86" t="s">
        <v>69</v>
      </c>
      <c r="D11" s="217">
        <v>255</v>
      </c>
      <c r="E11" s="218">
        <v>20271</v>
      </c>
      <c r="F11" s="219">
        <f>E11/D11</f>
        <v>79.494117647058829</v>
      </c>
      <c r="G11" s="217">
        <v>230</v>
      </c>
      <c r="H11" s="218">
        <f>(8590000+1518000+11683000)/1000</f>
        <v>21791</v>
      </c>
      <c r="I11" s="219">
        <f t="shared" ref="I11:I17" si="0">H11/G11</f>
        <v>94.743478260869566</v>
      </c>
      <c r="J11" s="217">
        <v>154</v>
      </c>
      <c r="K11" s="218">
        <v>14693</v>
      </c>
      <c r="L11" s="219">
        <f t="shared" ref="L11:L16" si="1">K11/J11</f>
        <v>95.409090909090907</v>
      </c>
      <c r="M11" s="217">
        <v>141</v>
      </c>
      <c r="N11" s="218">
        <v>9530</v>
      </c>
      <c r="O11" s="219">
        <f t="shared" ref="O11:O16" si="2">N11/M11</f>
        <v>67.588652482269509</v>
      </c>
      <c r="P11" s="217">
        <f>O11-F11</f>
        <v>-11.905465164789319</v>
      </c>
      <c r="Q11" s="218">
        <f t="shared" ref="Q11:Q17" si="3">O11-I11</f>
        <v>-27.154825778600056</v>
      </c>
      <c r="R11" s="225">
        <f t="shared" ref="R11:R17" si="4">O11-L11</f>
        <v>-27.820438426821397</v>
      </c>
      <c r="S11" s="231" t="s">
        <v>187</v>
      </c>
    </row>
    <row r="12" spans="1:19" s="36" customFormat="1" ht="87" customHeight="1" x14ac:dyDescent="0.25">
      <c r="A12" s="215" t="s">
        <v>70</v>
      </c>
      <c r="B12" s="228" t="s">
        <v>164</v>
      </c>
      <c r="C12" s="86" t="s">
        <v>71</v>
      </c>
      <c r="D12" s="220">
        <v>12</v>
      </c>
      <c r="E12" s="87">
        <v>7373</v>
      </c>
      <c r="F12" s="221">
        <f>E12/D12</f>
        <v>614.41666666666663</v>
      </c>
      <c r="G12" s="220">
        <v>12</v>
      </c>
      <c r="H12" s="87">
        <f>(7467000+1317000+6398000)/1000</f>
        <v>15182</v>
      </c>
      <c r="I12" s="221">
        <f t="shared" si="0"/>
        <v>1265.1666666666667</v>
      </c>
      <c r="J12" s="220">
        <v>7</v>
      </c>
      <c r="K12" s="87">
        <v>10212</v>
      </c>
      <c r="L12" s="221">
        <f t="shared" si="1"/>
        <v>1458.8571428571429</v>
      </c>
      <c r="M12" s="220">
        <v>5</v>
      </c>
      <c r="N12" s="87">
        <v>7119</v>
      </c>
      <c r="O12" s="221">
        <f t="shared" si="2"/>
        <v>1423.8</v>
      </c>
      <c r="P12" s="220">
        <f>O12-F12</f>
        <v>809.38333333333333</v>
      </c>
      <c r="Q12" s="87">
        <f t="shared" si="3"/>
        <v>158.63333333333321</v>
      </c>
      <c r="R12" s="226">
        <f t="shared" si="4"/>
        <v>-35.057142857142935</v>
      </c>
      <c r="S12" s="231" t="s">
        <v>188</v>
      </c>
    </row>
    <row r="13" spans="1:19" s="36" customFormat="1" ht="66" customHeight="1" thickBot="1" x14ac:dyDescent="0.3">
      <c r="A13" s="215" t="s">
        <v>72</v>
      </c>
      <c r="B13" s="229" t="s">
        <v>163</v>
      </c>
      <c r="C13" s="86" t="s">
        <v>73</v>
      </c>
      <c r="D13" s="220">
        <v>45</v>
      </c>
      <c r="E13" s="87">
        <v>7207</v>
      </c>
      <c r="F13" s="221">
        <f>E13/D13</f>
        <v>160.15555555555557</v>
      </c>
      <c r="G13" s="220">
        <v>48</v>
      </c>
      <c r="H13" s="87">
        <f>9484000/1000</f>
        <v>9484</v>
      </c>
      <c r="I13" s="221">
        <f t="shared" si="0"/>
        <v>197.58333333333334</v>
      </c>
      <c r="J13" s="220">
        <v>32</v>
      </c>
      <c r="K13" s="87">
        <v>6363</v>
      </c>
      <c r="L13" s="221">
        <f t="shared" si="1"/>
        <v>198.84375</v>
      </c>
      <c r="M13" s="220">
        <v>33</v>
      </c>
      <c r="N13" s="87">
        <v>4760</v>
      </c>
      <c r="O13" s="221">
        <f t="shared" si="2"/>
        <v>144.24242424242425</v>
      </c>
      <c r="P13" s="220">
        <f>O13-F13</f>
        <v>-15.913131313131316</v>
      </c>
      <c r="Q13" s="87">
        <f t="shared" si="3"/>
        <v>-53.340909090909093</v>
      </c>
      <c r="R13" s="226">
        <f t="shared" si="4"/>
        <v>-54.601325757575751</v>
      </c>
      <c r="S13" s="231" t="s">
        <v>186</v>
      </c>
    </row>
    <row r="14" spans="1:19" s="36" customFormat="1" ht="63" customHeight="1" x14ac:dyDescent="0.25">
      <c r="A14" s="232" t="s">
        <v>74</v>
      </c>
      <c r="B14" s="228" t="s">
        <v>165</v>
      </c>
      <c r="C14" s="86" t="s">
        <v>71</v>
      </c>
      <c r="D14" s="220">
        <v>312</v>
      </c>
      <c r="E14" s="87">
        <v>8108</v>
      </c>
      <c r="F14" s="221">
        <f>E14/D14</f>
        <v>25.987179487179485</v>
      </c>
      <c r="G14" s="220">
        <v>290</v>
      </c>
      <c r="H14" s="87">
        <f>(7467000+1317000+2059000)/1000</f>
        <v>10843</v>
      </c>
      <c r="I14" s="221">
        <f t="shared" si="0"/>
        <v>37.389655172413796</v>
      </c>
      <c r="J14" s="220">
        <v>193</v>
      </c>
      <c r="K14" s="87">
        <v>7257</v>
      </c>
      <c r="L14" s="221">
        <f t="shared" si="1"/>
        <v>37.601036269430054</v>
      </c>
      <c r="M14" s="220">
        <f>179+6</f>
        <v>185</v>
      </c>
      <c r="N14" s="87">
        <v>5773</v>
      </c>
      <c r="O14" s="221">
        <f t="shared" si="2"/>
        <v>31.205405405405404</v>
      </c>
      <c r="P14" s="220">
        <f>O14-F14</f>
        <v>5.2182259182259187</v>
      </c>
      <c r="Q14" s="87">
        <f t="shared" si="3"/>
        <v>-6.1842497670083922</v>
      </c>
      <c r="R14" s="226">
        <f t="shared" si="4"/>
        <v>-6.3956308640246498</v>
      </c>
      <c r="S14" s="231" t="s">
        <v>187</v>
      </c>
    </row>
    <row r="15" spans="1:19" s="36" customFormat="1" ht="53.25" customHeight="1" x14ac:dyDescent="0.25">
      <c r="A15" s="233" t="s">
        <v>113</v>
      </c>
      <c r="B15" s="228" t="s">
        <v>160</v>
      </c>
      <c r="C15" s="86" t="s">
        <v>173</v>
      </c>
      <c r="D15" s="220">
        <v>0</v>
      </c>
      <c r="E15" s="87">
        <v>0</v>
      </c>
      <c r="F15" s="221">
        <v>0</v>
      </c>
      <c r="G15" s="220">
        <v>1</v>
      </c>
      <c r="H15" s="87">
        <v>14000</v>
      </c>
      <c r="I15" s="221">
        <f t="shared" ref="I15" si="5">H15/G15</f>
        <v>14000</v>
      </c>
      <c r="J15" s="220">
        <v>0</v>
      </c>
      <c r="K15" s="87">
        <v>6747</v>
      </c>
      <c r="L15" s="221">
        <v>0</v>
      </c>
      <c r="M15" s="220">
        <v>0</v>
      </c>
      <c r="N15" s="87">
        <v>0</v>
      </c>
      <c r="O15" s="221">
        <v>0</v>
      </c>
      <c r="P15" s="220">
        <f t="shared" ref="P15" si="6">O15-F15</f>
        <v>0</v>
      </c>
      <c r="Q15" s="87">
        <v>0</v>
      </c>
      <c r="R15" s="226">
        <f t="shared" ref="R15" si="7">O15-L15</f>
        <v>0</v>
      </c>
      <c r="S15" s="231" t="s">
        <v>189</v>
      </c>
    </row>
    <row r="16" spans="1:19" s="36" customFormat="1" ht="53.25" customHeight="1" x14ac:dyDescent="0.25">
      <c r="A16" s="234" t="s">
        <v>115</v>
      </c>
      <c r="B16" s="228" t="s">
        <v>156</v>
      </c>
      <c r="C16" s="86" t="s">
        <v>161</v>
      </c>
      <c r="D16" s="220">
        <v>0</v>
      </c>
      <c r="E16" s="87">
        <v>0</v>
      </c>
      <c r="F16" s="221">
        <v>0</v>
      </c>
      <c r="G16" s="220">
        <v>10</v>
      </c>
      <c r="H16" s="87">
        <v>300</v>
      </c>
      <c r="I16" s="221">
        <f t="shared" si="0"/>
        <v>30</v>
      </c>
      <c r="J16" s="220">
        <v>16</v>
      </c>
      <c r="K16" s="87">
        <v>300</v>
      </c>
      <c r="L16" s="221">
        <f t="shared" si="1"/>
        <v>18.75</v>
      </c>
      <c r="M16" s="220">
        <v>16</v>
      </c>
      <c r="N16" s="87">
        <v>197</v>
      </c>
      <c r="O16" s="221">
        <f t="shared" si="2"/>
        <v>12.3125</v>
      </c>
      <c r="P16" s="220">
        <f>O16-F16</f>
        <v>12.3125</v>
      </c>
      <c r="Q16" s="87">
        <f t="shared" si="3"/>
        <v>-17.6875</v>
      </c>
      <c r="R16" s="226">
        <f t="shared" si="4"/>
        <v>-6.4375</v>
      </c>
      <c r="S16" s="231" t="s">
        <v>190</v>
      </c>
    </row>
    <row r="17" spans="1:19" s="36" customFormat="1" ht="53.25" customHeight="1" thickBot="1" x14ac:dyDescent="0.3">
      <c r="A17" s="235" t="s">
        <v>170</v>
      </c>
      <c r="B17" s="229" t="s">
        <v>155</v>
      </c>
      <c r="C17" s="216" t="s">
        <v>161</v>
      </c>
      <c r="D17" s="222">
        <v>0</v>
      </c>
      <c r="E17" s="223">
        <v>0</v>
      </c>
      <c r="F17" s="224">
        <v>0</v>
      </c>
      <c r="G17" s="222">
        <v>3</v>
      </c>
      <c r="H17" s="223">
        <v>700</v>
      </c>
      <c r="I17" s="224">
        <f t="shared" si="0"/>
        <v>233.33333333333334</v>
      </c>
      <c r="J17" s="222">
        <v>0</v>
      </c>
      <c r="K17" s="223">
        <v>700</v>
      </c>
      <c r="L17" s="224">
        <v>0</v>
      </c>
      <c r="M17" s="222">
        <v>0</v>
      </c>
      <c r="N17" s="223">
        <v>0</v>
      </c>
      <c r="O17" s="224">
        <v>0</v>
      </c>
      <c r="P17" s="222">
        <f t="shared" ref="P17" si="8">O17-F17</f>
        <v>0</v>
      </c>
      <c r="Q17" s="223">
        <f t="shared" si="3"/>
        <v>-233.33333333333334</v>
      </c>
      <c r="R17" s="227">
        <f t="shared" si="4"/>
        <v>0</v>
      </c>
      <c r="S17" s="231" t="s">
        <v>191</v>
      </c>
    </row>
    <row r="18" spans="1:19" s="27" customFormat="1" x14ac:dyDescent="0.25">
      <c r="B18" s="88"/>
    </row>
    <row r="19" spans="1:19" ht="15.75" thickBot="1" x14ac:dyDescent="0.3">
      <c r="A19" s="261" t="s">
        <v>75</v>
      </c>
      <c r="B19" s="262"/>
      <c r="C19" s="262"/>
      <c r="D19" s="262"/>
      <c r="E19" s="262"/>
      <c r="F19" s="262"/>
      <c r="K19" s="230">
        <f>SUM(K11:K18)</f>
        <v>46272</v>
      </c>
      <c r="L19" s="230">
        <f>SUM(L11:L18)</f>
        <v>1809.461020035664</v>
      </c>
      <c r="M19" s="230">
        <f>SUM(M11:M18)</f>
        <v>380</v>
      </c>
      <c r="N19" s="230">
        <f>SUM(N11:N18)</f>
        <v>27379</v>
      </c>
    </row>
    <row r="20" spans="1:19" ht="34.5" thickTop="1" x14ac:dyDescent="0.25">
      <c r="A20" s="89" t="s">
        <v>54</v>
      </c>
      <c r="B20" s="90" t="s">
        <v>55</v>
      </c>
      <c r="C20" s="91" t="s">
        <v>76</v>
      </c>
      <c r="D20" s="91" t="s">
        <v>77</v>
      </c>
      <c r="E20" s="91" t="s">
        <v>78</v>
      </c>
      <c r="F20" s="92" t="s">
        <v>53</v>
      </c>
    </row>
    <row r="21" spans="1:19" x14ac:dyDescent="0.25">
      <c r="A21" s="93" t="s">
        <v>68</v>
      </c>
      <c r="B21" s="29" t="s">
        <v>79</v>
      </c>
      <c r="C21" s="29"/>
      <c r="D21" s="29"/>
      <c r="E21" s="94">
        <v>0</v>
      </c>
      <c r="F21" s="95"/>
    </row>
    <row r="22" spans="1:19" ht="15.75" thickBot="1" x14ac:dyDescent="0.3">
      <c r="A22" s="96" t="s">
        <v>74</v>
      </c>
      <c r="B22" s="97" t="s">
        <v>80</v>
      </c>
      <c r="C22" s="98"/>
      <c r="D22" s="98"/>
      <c r="E22" s="99">
        <v>0</v>
      </c>
      <c r="F22" s="100"/>
    </row>
    <row r="23" spans="1:19" s="27" customFormat="1" ht="15.75" thickTop="1" x14ac:dyDescent="0.25">
      <c r="A23" s="8"/>
      <c r="B23" s="8"/>
      <c r="C23" s="8"/>
      <c r="D23" s="8"/>
      <c r="E23" s="101"/>
      <c r="F23" s="8"/>
    </row>
    <row r="24" spans="1:19" s="27" customFormat="1" x14ac:dyDescent="0.25">
      <c r="A24" s="8"/>
      <c r="B24" s="8"/>
      <c r="C24" s="8"/>
      <c r="D24" s="8"/>
      <c r="E24" s="101"/>
      <c r="F24" s="8"/>
    </row>
    <row r="25" spans="1:19" s="27" customFormat="1" x14ac:dyDescent="0.25">
      <c r="A25" s="8"/>
      <c r="B25" s="8"/>
      <c r="C25" s="8"/>
      <c r="D25" s="8"/>
      <c r="E25" s="101"/>
      <c r="F25" s="8"/>
    </row>
    <row r="26" spans="1:19" s="27" customFormat="1" x14ac:dyDescent="0.25">
      <c r="A26" s="8"/>
      <c r="B26" s="8"/>
      <c r="C26" s="8"/>
      <c r="D26" s="8"/>
      <c r="E26" s="101"/>
      <c r="F26" s="8"/>
    </row>
    <row r="27" spans="1:19" x14ac:dyDescent="0.25">
      <c r="A27" s="269" t="s">
        <v>46</v>
      </c>
      <c r="B27" s="270"/>
      <c r="C27" s="102" t="s">
        <v>17</v>
      </c>
      <c r="D27" s="242" t="s">
        <v>183</v>
      </c>
      <c r="E27" s="243"/>
      <c r="F27" s="275" t="s">
        <v>16</v>
      </c>
      <c r="G27" s="102" t="s">
        <v>17</v>
      </c>
      <c r="H27" s="242" t="s">
        <v>181</v>
      </c>
      <c r="I27" s="243"/>
    </row>
    <row r="28" spans="1:19" x14ac:dyDescent="0.25">
      <c r="A28" s="271"/>
      <c r="B28" s="272"/>
      <c r="C28" s="102" t="s">
        <v>18</v>
      </c>
      <c r="D28" s="242"/>
      <c r="E28" s="243"/>
      <c r="F28" s="276"/>
      <c r="G28" s="102" t="s">
        <v>18</v>
      </c>
      <c r="H28" s="242"/>
      <c r="I28" s="243"/>
    </row>
    <row r="29" spans="1:19" x14ac:dyDescent="0.25">
      <c r="A29" s="273"/>
      <c r="B29" s="274"/>
      <c r="C29" s="102" t="s">
        <v>19</v>
      </c>
      <c r="D29" s="242"/>
      <c r="E29" s="243"/>
      <c r="F29" s="277"/>
      <c r="G29" s="102" t="s">
        <v>19</v>
      </c>
      <c r="H29" s="242"/>
      <c r="I29" s="243"/>
    </row>
    <row r="34" spans="59:86" ht="16.5" thickBot="1" x14ac:dyDescent="0.3">
      <c r="BG34" s="210"/>
      <c r="BH34" s="210"/>
      <c r="BI34" s="210"/>
      <c r="BJ34" s="210"/>
      <c r="BK34" s="210"/>
      <c r="BL34" s="210"/>
      <c r="BM34" s="210"/>
      <c r="BN34" s="210"/>
      <c r="BO34" s="210"/>
      <c r="BP34" s="210"/>
      <c r="BQ34" s="210"/>
      <c r="BR34" s="211" t="e">
        <f>#REF!-#REF!</f>
        <v>#REF!</v>
      </c>
      <c r="BS34" s="212" t="e">
        <f>#REF!-#REF!</f>
        <v>#REF!</v>
      </c>
      <c r="BT34" s="212"/>
      <c r="BU34" s="213" t="e">
        <f>#REF!-#REF!</f>
        <v>#REF!</v>
      </c>
      <c r="BV34" s="211" t="e">
        <f>#REF!-#REF!</f>
        <v>#REF!</v>
      </c>
      <c r="BW34" s="211" t="e">
        <f>#REF!-#REF!</f>
        <v>#REF!</v>
      </c>
      <c r="BX34" s="211" t="e">
        <f>#REF!-#REF!</f>
        <v>#REF!</v>
      </c>
      <c r="BY34" s="211" t="e">
        <f>#REF!-#REF!</f>
        <v>#REF!</v>
      </c>
      <c r="BZ34" s="211" t="e">
        <f>#REF!-#REF!</f>
        <v>#REF!</v>
      </c>
      <c r="CA34" s="211" t="e">
        <f>#REF!-#REF!</f>
        <v>#REF!</v>
      </c>
      <c r="CB34" s="211" t="e">
        <f>#REF!-#REF!</f>
        <v>#REF!</v>
      </c>
      <c r="CC34" s="211" t="e">
        <f>#REF!-#REF!</f>
        <v>#REF!</v>
      </c>
      <c r="CD34" s="211" t="e">
        <f>#REF!-#REF!</f>
        <v>#REF!</v>
      </c>
      <c r="CE34" s="211" t="e">
        <f>#REF!-#REF!</f>
        <v>#REF!</v>
      </c>
      <c r="CF34" s="211" t="e">
        <f>#REF!-#REF!</f>
        <v>#REF!</v>
      </c>
      <c r="CG34" s="211" t="e">
        <f>#REF!-#REF!</f>
        <v>#REF!</v>
      </c>
      <c r="CH34" s="210"/>
    </row>
    <row r="35" spans="59:86" ht="15.75" x14ac:dyDescent="0.25">
      <c r="BG35" s="210"/>
      <c r="BH35" s="210"/>
      <c r="BI35" s="210"/>
      <c r="BJ35" s="210"/>
      <c r="BK35" s="210"/>
      <c r="BL35" s="210"/>
      <c r="BM35" s="210"/>
      <c r="BN35" s="210"/>
      <c r="BO35" s="210"/>
      <c r="BP35" s="210"/>
      <c r="BQ35" s="210"/>
      <c r="BR35" s="210"/>
      <c r="BS35" s="210"/>
      <c r="BT35" s="210"/>
      <c r="BU35" s="210"/>
      <c r="BV35" s="210"/>
      <c r="BW35" s="210"/>
      <c r="BX35" s="210"/>
      <c r="BY35" s="210"/>
      <c r="BZ35" s="210"/>
      <c r="CA35" s="210"/>
      <c r="CB35" s="210"/>
      <c r="CC35" s="210"/>
      <c r="CD35" s="210"/>
      <c r="CE35" s="210"/>
      <c r="CF35" s="210"/>
      <c r="CG35" s="210"/>
      <c r="CH35" s="210"/>
    </row>
    <row r="36" spans="59:86" ht="15.75" x14ac:dyDescent="0.25">
      <c r="BG36" s="210"/>
      <c r="BH36" s="210"/>
      <c r="BI36" s="210"/>
      <c r="BJ36" s="210"/>
      <c r="BK36" s="210"/>
      <c r="BL36" s="210"/>
      <c r="BM36" s="210"/>
      <c r="BN36" s="210"/>
      <c r="BO36" s="210"/>
      <c r="BP36" s="210"/>
      <c r="BQ36" s="210"/>
      <c r="BR36" s="210"/>
      <c r="BS36" s="210"/>
      <c r="BT36" s="210"/>
      <c r="BU36" s="210"/>
      <c r="BV36" s="210"/>
      <c r="BW36" s="210"/>
      <c r="BX36" s="210"/>
      <c r="BY36" s="210"/>
      <c r="BZ36" s="210"/>
      <c r="CA36" s="210"/>
      <c r="CB36" s="210"/>
      <c r="CC36" s="210"/>
      <c r="CD36" s="210"/>
      <c r="CE36" s="210"/>
      <c r="CF36" s="210"/>
      <c r="CG36" s="210"/>
      <c r="CH36" s="210"/>
    </row>
    <row r="37" spans="59:86" ht="15.75" x14ac:dyDescent="0.25">
      <c r="BG37" s="210"/>
      <c r="BH37" s="210"/>
      <c r="BI37" s="210"/>
      <c r="BJ37" s="210"/>
      <c r="BK37" s="210"/>
      <c r="BL37" s="210"/>
      <c r="BM37" s="210"/>
      <c r="BN37" s="210"/>
      <c r="BO37" s="210"/>
      <c r="BP37" s="210"/>
      <c r="BQ37" s="210"/>
      <c r="BR37" s="210"/>
      <c r="BS37" s="210"/>
      <c r="BT37" s="210"/>
      <c r="BU37" s="210"/>
      <c r="BV37" s="210"/>
      <c r="BW37" s="210"/>
      <c r="BX37" s="210"/>
      <c r="BY37" s="210"/>
      <c r="BZ37" s="210"/>
      <c r="CA37" s="210"/>
      <c r="CB37" s="210"/>
      <c r="CC37" s="210"/>
      <c r="CD37" s="210"/>
      <c r="CE37" s="210"/>
      <c r="CF37" s="210"/>
      <c r="CG37" s="210"/>
      <c r="CH37" s="210"/>
    </row>
  </sheetData>
  <mergeCells count="30">
    <mergeCell ref="A7:B7"/>
    <mergeCell ref="P8:R8"/>
    <mergeCell ref="S8:S10"/>
    <mergeCell ref="A9:A10"/>
    <mergeCell ref="B9:B10"/>
    <mergeCell ref="C9:C10"/>
    <mergeCell ref="D9:D10"/>
    <mergeCell ref="E9:E10"/>
    <mergeCell ref="F9:F10"/>
    <mergeCell ref="G9:G10"/>
    <mergeCell ref="N9:N10"/>
    <mergeCell ref="O9:O10"/>
    <mergeCell ref="P9:P10"/>
    <mergeCell ref="Q9:Q10"/>
    <mergeCell ref="R9:R10"/>
    <mergeCell ref="L9:L10"/>
    <mergeCell ref="A27:B29"/>
    <mergeCell ref="D27:E27"/>
    <mergeCell ref="F27:F29"/>
    <mergeCell ref="H27:I27"/>
    <mergeCell ref="D28:E28"/>
    <mergeCell ref="H28:I28"/>
    <mergeCell ref="D29:E29"/>
    <mergeCell ref="H29:I29"/>
    <mergeCell ref="M9:M10"/>
    <mergeCell ref="A19:F19"/>
    <mergeCell ref="H9:H10"/>
    <mergeCell ref="I9:I10"/>
    <mergeCell ref="J9:J10"/>
    <mergeCell ref="K9:K10"/>
  </mergeCells>
  <pageMargins left="0.7" right="0.7" top="0.75" bottom="0.75" header="0.3" footer="0.3"/>
  <pageSetup scale="13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53"/>
  <sheetViews>
    <sheetView workbookViewId="0">
      <selection activeCell="L13" sqref="L13"/>
    </sheetView>
  </sheetViews>
  <sheetFormatPr defaultRowHeight="15" x14ac:dyDescent="0.25"/>
  <cols>
    <col min="1" max="1" width="15.28515625" style="4" customWidth="1"/>
    <col min="2" max="2" width="54.140625" style="4" customWidth="1"/>
    <col min="3" max="3" width="17.140625" customWidth="1"/>
    <col min="4" max="4" width="14.42578125" customWidth="1"/>
    <col min="5" max="9" width="12" style="4" customWidth="1"/>
    <col min="10" max="10" width="34.28515625" style="108" customWidth="1"/>
  </cols>
  <sheetData>
    <row r="2" spans="1:15" s="70" customFormat="1" ht="15.75" x14ac:dyDescent="0.25">
      <c r="A2" s="103" t="s">
        <v>81</v>
      </c>
      <c r="B2" s="16"/>
      <c r="C2" s="104"/>
      <c r="E2" s="16"/>
      <c r="F2" s="16"/>
      <c r="G2" s="16"/>
      <c r="H2" s="16"/>
      <c r="I2" s="16"/>
      <c r="J2" s="105"/>
    </row>
    <row r="3" spans="1:15" s="108" customFormat="1" x14ac:dyDescent="0.25">
      <c r="A3" s="106" t="s">
        <v>158</v>
      </c>
      <c r="B3" s="21"/>
      <c r="C3" s="107"/>
      <c r="E3" s="21"/>
      <c r="F3" s="21"/>
      <c r="G3" s="21"/>
      <c r="H3" s="21"/>
      <c r="I3" s="21"/>
    </row>
    <row r="4" spans="1:15" ht="15.75" thickBot="1" x14ac:dyDescent="0.3"/>
    <row r="5" spans="1:15" s="109" customFormat="1" x14ac:dyDescent="0.25">
      <c r="A5" s="180" t="s">
        <v>24</v>
      </c>
      <c r="B5" s="181">
        <v>1014045</v>
      </c>
      <c r="C5" s="182" t="s">
        <v>82</v>
      </c>
      <c r="D5" s="311" t="s">
        <v>23</v>
      </c>
      <c r="E5" s="312"/>
      <c r="F5" s="312"/>
      <c r="G5" s="312"/>
      <c r="H5" s="312"/>
      <c r="I5" s="313"/>
      <c r="J5" s="183" t="s">
        <v>53</v>
      </c>
      <c r="K5" s="184"/>
      <c r="L5" s="184"/>
      <c r="M5" s="184"/>
      <c r="N5" s="184"/>
      <c r="O5" s="184"/>
    </row>
    <row r="6" spans="1:15" s="109" customFormat="1" ht="90" customHeight="1" x14ac:dyDescent="0.25">
      <c r="A6" s="112" t="s">
        <v>83</v>
      </c>
      <c r="B6" s="185" t="s">
        <v>159</v>
      </c>
      <c r="C6" s="186"/>
      <c r="D6" s="187"/>
      <c r="E6" s="188"/>
      <c r="F6" s="188"/>
      <c r="G6" s="188"/>
      <c r="H6" s="188"/>
      <c r="I6" s="189"/>
      <c r="J6" s="190" t="s">
        <v>85</v>
      </c>
      <c r="K6" s="184"/>
      <c r="L6" s="184"/>
      <c r="M6" s="184"/>
      <c r="N6" s="184"/>
      <c r="O6" s="184"/>
    </row>
    <row r="7" spans="1:15" s="109" customFormat="1" ht="15.75" customHeight="1" x14ac:dyDescent="0.25">
      <c r="A7" s="191"/>
      <c r="B7" s="192"/>
      <c r="C7" s="110"/>
      <c r="D7" s="314" t="s">
        <v>86</v>
      </c>
      <c r="E7" s="314"/>
      <c r="F7" s="314"/>
      <c r="G7" s="314"/>
      <c r="H7" s="314"/>
      <c r="I7" s="314"/>
      <c r="J7" s="190" t="s">
        <v>85</v>
      </c>
      <c r="K7" s="184"/>
      <c r="L7" s="184"/>
      <c r="M7" s="184"/>
      <c r="N7" s="184"/>
      <c r="O7" s="184"/>
    </row>
    <row r="8" spans="1:15" s="115" customFormat="1" ht="55.5" customHeight="1" x14ac:dyDescent="0.25">
      <c r="A8" s="315" t="s">
        <v>142</v>
      </c>
      <c r="B8" s="316"/>
      <c r="C8" s="110" t="s">
        <v>87</v>
      </c>
      <c r="D8" s="111" t="s">
        <v>143</v>
      </c>
      <c r="E8" s="112" t="s">
        <v>88</v>
      </c>
      <c r="F8" s="110" t="s">
        <v>89</v>
      </c>
      <c r="G8" s="110" t="s">
        <v>180</v>
      </c>
      <c r="H8" s="113" t="s">
        <v>179</v>
      </c>
      <c r="I8" s="114" t="s">
        <v>90</v>
      </c>
      <c r="J8" s="193"/>
    </row>
    <row r="9" spans="1:15" s="109" customFormat="1" ht="24" customHeight="1" x14ac:dyDescent="0.25">
      <c r="A9" s="194" t="s">
        <v>91</v>
      </c>
      <c r="B9" s="179" t="s">
        <v>162</v>
      </c>
      <c r="C9" s="192" t="s">
        <v>70</v>
      </c>
      <c r="D9" s="195" t="s">
        <v>137</v>
      </c>
      <c r="E9" s="197">
        <v>255</v>
      </c>
      <c r="F9" s="196">
        <v>230</v>
      </c>
      <c r="G9" s="196">
        <v>154</v>
      </c>
      <c r="H9" s="197">
        <v>141</v>
      </c>
      <c r="I9" s="198">
        <f t="shared" ref="I9:I15" si="0">H9/G9</f>
        <v>0.91558441558441561</v>
      </c>
      <c r="J9" s="231" t="s">
        <v>187</v>
      </c>
      <c r="K9" s="184"/>
      <c r="L9" s="184"/>
      <c r="M9" s="184"/>
      <c r="N9" s="184"/>
      <c r="O9" s="184"/>
    </row>
    <row r="10" spans="1:15" s="109" customFormat="1" ht="45.75" customHeight="1" x14ac:dyDescent="0.25">
      <c r="A10" s="194" t="s">
        <v>92</v>
      </c>
      <c r="B10" s="179" t="s">
        <v>164</v>
      </c>
      <c r="C10" s="192" t="s">
        <v>68</v>
      </c>
      <c r="D10" s="195" t="s">
        <v>139</v>
      </c>
      <c r="E10" s="200">
        <v>12</v>
      </c>
      <c r="F10" s="199">
        <v>12</v>
      </c>
      <c r="G10" s="199">
        <v>7</v>
      </c>
      <c r="H10" s="200">
        <v>5</v>
      </c>
      <c r="I10" s="198">
        <f t="shared" si="0"/>
        <v>0.7142857142857143</v>
      </c>
      <c r="J10" s="231" t="s">
        <v>188</v>
      </c>
      <c r="K10" s="184"/>
      <c r="L10" s="184"/>
      <c r="M10" s="184"/>
      <c r="N10" s="184"/>
      <c r="O10" s="184"/>
    </row>
    <row r="11" spans="1:15" s="109" customFormat="1" ht="28.5" customHeight="1" thickBot="1" x14ac:dyDescent="0.3">
      <c r="A11" s="201" t="s">
        <v>94</v>
      </c>
      <c r="B11" s="202" t="s">
        <v>163</v>
      </c>
      <c r="C11" s="203" t="s">
        <v>74</v>
      </c>
      <c r="D11" s="204" t="s">
        <v>140</v>
      </c>
      <c r="E11" s="206">
        <v>45</v>
      </c>
      <c r="F11" s="205">
        <v>48</v>
      </c>
      <c r="G11" s="205">
        <v>32</v>
      </c>
      <c r="H11" s="206">
        <v>33</v>
      </c>
      <c r="I11" s="198">
        <f t="shared" si="0"/>
        <v>1.03125</v>
      </c>
      <c r="J11" s="231" t="s">
        <v>186</v>
      </c>
      <c r="K11" s="184"/>
      <c r="L11" s="184"/>
      <c r="M11" s="184"/>
      <c r="N11" s="184"/>
      <c r="O11" s="184"/>
    </row>
    <row r="12" spans="1:15" ht="34.5" customHeight="1" x14ac:dyDescent="0.25">
      <c r="A12" s="194" t="s">
        <v>138</v>
      </c>
      <c r="B12" s="179" t="s">
        <v>165</v>
      </c>
      <c r="C12" s="192" t="s">
        <v>72</v>
      </c>
      <c r="D12" s="195" t="s">
        <v>141</v>
      </c>
      <c r="E12" s="191">
        <v>312</v>
      </c>
      <c r="F12" s="199">
        <v>290</v>
      </c>
      <c r="G12" s="199">
        <v>193</v>
      </c>
      <c r="H12" s="200">
        <v>185</v>
      </c>
      <c r="I12" s="198">
        <f t="shared" si="0"/>
        <v>0.95854922279792742</v>
      </c>
      <c r="J12" s="231" t="s">
        <v>187</v>
      </c>
      <c r="K12" s="207"/>
      <c r="L12" s="207"/>
      <c r="M12" s="207"/>
      <c r="N12" s="207"/>
      <c r="O12" s="207"/>
    </row>
    <row r="13" spans="1:15" s="108" customFormat="1" ht="41.25" customHeight="1" x14ac:dyDescent="0.2">
      <c r="A13" s="194" t="s">
        <v>167</v>
      </c>
      <c r="B13" s="179" t="s">
        <v>166</v>
      </c>
      <c r="C13" s="192" t="s">
        <v>115</v>
      </c>
      <c r="D13" s="195" t="s">
        <v>173</v>
      </c>
      <c r="E13" s="191">
        <v>0</v>
      </c>
      <c r="F13" s="199">
        <v>1</v>
      </c>
      <c r="G13" s="199">
        <v>1</v>
      </c>
      <c r="H13" s="200">
        <v>0</v>
      </c>
      <c r="I13" s="198">
        <f t="shared" si="0"/>
        <v>0</v>
      </c>
      <c r="J13" s="231" t="s">
        <v>189</v>
      </c>
    </row>
    <row r="14" spans="1:15" s="108" customFormat="1" ht="18.75" customHeight="1" x14ac:dyDescent="0.2">
      <c r="A14" s="194" t="s">
        <v>168</v>
      </c>
      <c r="B14" s="179" t="s">
        <v>156</v>
      </c>
      <c r="C14" s="192" t="s">
        <v>170</v>
      </c>
      <c r="D14" s="195" t="s">
        <v>172</v>
      </c>
      <c r="E14" s="191">
        <v>0</v>
      </c>
      <c r="F14" s="199">
        <v>10</v>
      </c>
      <c r="G14" s="199">
        <v>16</v>
      </c>
      <c r="H14" s="200">
        <v>16</v>
      </c>
      <c r="I14" s="198">
        <f t="shared" si="0"/>
        <v>1</v>
      </c>
      <c r="J14" s="231" t="s">
        <v>190</v>
      </c>
    </row>
    <row r="15" spans="1:15" s="108" customFormat="1" ht="18.75" customHeight="1" x14ac:dyDescent="0.2">
      <c r="A15" s="194" t="s">
        <v>169</v>
      </c>
      <c r="B15" s="179" t="s">
        <v>155</v>
      </c>
      <c r="C15" s="192" t="s">
        <v>171</v>
      </c>
      <c r="D15" s="195" t="s">
        <v>172</v>
      </c>
      <c r="E15" s="191">
        <v>0</v>
      </c>
      <c r="F15" s="199">
        <v>3</v>
      </c>
      <c r="G15" s="199">
        <v>3</v>
      </c>
      <c r="H15" s="200">
        <v>0</v>
      </c>
      <c r="I15" s="198">
        <f t="shared" si="0"/>
        <v>0</v>
      </c>
      <c r="J15" s="231" t="s">
        <v>191</v>
      </c>
    </row>
    <row r="16" spans="1:15" s="108" customFormat="1" ht="12.75" x14ac:dyDescent="0.2">
      <c r="A16" s="208"/>
      <c r="B16" s="208"/>
      <c r="C16" s="207"/>
      <c r="D16" s="207"/>
      <c r="E16" s="208"/>
      <c r="F16" s="208"/>
      <c r="G16" s="208"/>
      <c r="H16" s="208"/>
      <c r="I16" s="208"/>
    </row>
    <row r="17" spans="1:15" x14ac:dyDescent="0.25">
      <c r="A17" s="116" t="s">
        <v>144</v>
      </c>
      <c r="B17" s="108"/>
      <c r="C17" s="117"/>
      <c r="D17" s="108"/>
      <c r="E17" s="21"/>
      <c r="F17" s="21"/>
      <c r="G17" s="21"/>
      <c r="H17" s="21"/>
      <c r="I17" s="21"/>
      <c r="K17" s="207"/>
      <c r="L17" s="207"/>
      <c r="M17" s="207"/>
      <c r="N17" s="207"/>
      <c r="O17" s="207"/>
    </row>
    <row r="18" spans="1:15" x14ac:dyDescent="0.25">
      <c r="A18" s="116" t="s">
        <v>145</v>
      </c>
      <c r="B18" s="108"/>
      <c r="C18" s="117"/>
      <c r="D18" s="108"/>
      <c r="E18" s="21"/>
      <c r="F18" s="21"/>
      <c r="G18" s="21"/>
      <c r="H18" s="21"/>
      <c r="I18" s="21"/>
      <c r="K18" s="207"/>
      <c r="L18" s="207"/>
      <c r="M18" s="207"/>
      <c r="N18" s="207"/>
      <c r="O18" s="207"/>
    </row>
    <row r="19" spans="1:15" x14ac:dyDescent="0.25">
      <c r="A19" s="116" t="s">
        <v>146</v>
      </c>
      <c r="B19" s="108"/>
      <c r="C19" s="117"/>
      <c r="D19" s="108"/>
      <c r="E19" s="21"/>
      <c r="F19" s="21"/>
      <c r="G19" s="21"/>
      <c r="H19" s="21"/>
      <c r="I19" s="21"/>
      <c r="K19" s="207"/>
      <c r="L19" s="207"/>
      <c r="M19" s="207"/>
      <c r="N19" s="207"/>
      <c r="O19" s="207"/>
    </row>
    <row r="20" spans="1:15" x14ac:dyDescent="0.25">
      <c r="A20" s="116" t="s">
        <v>96</v>
      </c>
      <c r="B20" s="108"/>
      <c r="C20" s="117"/>
      <c r="D20" s="108"/>
      <c r="E20" s="21"/>
      <c r="F20" s="21"/>
      <c r="G20" s="21"/>
      <c r="H20" s="21"/>
      <c r="I20" s="21"/>
      <c r="K20" s="207"/>
      <c r="L20" s="207"/>
      <c r="M20" s="207"/>
      <c r="N20" s="207"/>
      <c r="O20" s="207"/>
    </row>
    <row r="22" spans="1:15" s="109" customFormat="1" x14ac:dyDescent="0.25">
      <c r="A22" s="4"/>
      <c r="B22" s="4"/>
      <c r="C22"/>
      <c r="D22"/>
      <c r="E22" s="4"/>
      <c r="F22" s="4"/>
      <c r="G22" s="4"/>
      <c r="H22" s="4"/>
      <c r="I22" s="4"/>
      <c r="J22" s="108"/>
    </row>
    <row r="23" spans="1:15" s="109" customFormat="1" hidden="1" x14ac:dyDescent="0.25">
      <c r="A23" s="118" t="s">
        <v>97</v>
      </c>
      <c r="B23" s="119"/>
      <c r="C23" s="120"/>
      <c r="D23" s="120"/>
      <c r="E23" s="119"/>
      <c r="F23" s="119"/>
      <c r="G23" s="119"/>
      <c r="H23" s="119"/>
      <c r="I23" s="119"/>
      <c r="J23" s="108"/>
    </row>
    <row r="24" spans="1:15" s="109" customFormat="1" ht="15.75" hidden="1" customHeight="1" x14ac:dyDescent="0.25">
      <c r="A24" s="121" t="s">
        <v>98</v>
      </c>
      <c r="B24" s="119"/>
      <c r="C24" s="122"/>
      <c r="D24" s="120"/>
      <c r="E24" s="119"/>
      <c r="F24" s="119"/>
      <c r="G24" s="119"/>
      <c r="H24" s="119"/>
      <c r="I24" s="119"/>
      <c r="J24" s="108"/>
    </row>
    <row r="25" spans="1:15" s="115" customFormat="1" ht="15.75" hidden="1" thickBot="1" x14ac:dyDescent="0.3">
      <c r="A25" s="119"/>
      <c r="B25" s="119"/>
      <c r="C25" s="120"/>
      <c r="D25" s="120"/>
      <c r="E25" s="119"/>
      <c r="F25" s="119"/>
      <c r="G25" s="119"/>
      <c r="H25" s="119"/>
      <c r="I25" s="119"/>
      <c r="J25" s="108"/>
    </row>
    <row r="26" spans="1:15" s="109" customFormat="1" ht="12" hidden="1" customHeight="1" thickTop="1" x14ac:dyDescent="0.25">
      <c r="A26" s="123"/>
      <c r="B26" s="124" t="s">
        <v>82</v>
      </c>
      <c r="C26" s="125"/>
      <c r="D26" s="299"/>
      <c r="E26" s="300"/>
      <c r="F26" s="300"/>
      <c r="G26" s="300"/>
      <c r="H26" s="301"/>
      <c r="I26" s="126"/>
      <c r="J26" s="127"/>
    </row>
    <row r="27" spans="1:15" s="109" customFormat="1" ht="12" hidden="1" customHeight="1" x14ac:dyDescent="0.25">
      <c r="A27" s="128" t="s">
        <v>83</v>
      </c>
      <c r="B27" s="129" t="s">
        <v>84</v>
      </c>
      <c r="C27" s="130"/>
      <c r="D27" s="302"/>
      <c r="E27" s="303"/>
      <c r="F27" s="303"/>
      <c r="G27" s="303"/>
      <c r="H27" s="304"/>
      <c r="I27" s="131"/>
      <c r="J27" s="132" t="s">
        <v>99</v>
      </c>
    </row>
    <row r="28" spans="1:15" s="109" customFormat="1" ht="12" hidden="1" customHeight="1" x14ac:dyDescent="0.25">
      <c r="A28" s="305" t="s">
        <v>100</v>
      </c>
      <c r="B28" s="306"/>
      <c r="C28" s="130"/>
      <c r="D28" s="309" t="s">
        <v>101</v>
      </c>
      <c r="E28" s="310"/>
      <c r="F28" s="310"/>
      <c r="G28" s="310"/>
      <c r="H28" s="310"/>
      <c r="I28" s="310"/>
      <c r="J28" s="133"/>
    </row>
    <row r="29" spans="1:15" s="109" customFormat="1" ht="12" hidden="1" customHeight="1" x14ac:dyDescent="0.25">
      <c r="A29" s="307"/>
      <c r="B29" s="308"/>
      <c r="C29" s="134" t="s">
        <v>87</v>
      </c>
      <c r="D29" s="134" t="s">
        <v>55</v>
      </c>
      <c r="E29" s="135" t="s">
        <v>102</v>
      </c>
      <c r="F29" s="136" t="s">
        <v>103</v>
      </c>
      <c r="G29" s="136" t="s">
        <v>104</v>
      </c>
      <c r="H29" s="136" t="s">
        <v>105</v>
      </c>
      <c r="I29" s="135" t="s">
        <v>106</v>
      </c>
      <c r="J29" s="137"/>
    </row>
    <row r="30" spans="1:15" s="109" customFormat="1" ht="12" hidden="1" customHeight="1" x14ac:dyDescent="0.25">
      <c r="A30" s="128" t="s">
        <v>91</v>
      </c>
      <c r="B30" s="135" t="s">
        <v>107</v>
      </c>
      <c r="C30" s="138"/>
      <c r="D30" s="138"/>
      <c r="E30" s="138"/>
      <c r="F30" s="138"/>
      <c r="G30" s="138"/>
      <c r="H30" s="138"/>
      <c r="I30" s="138"/>
      <c r="J30" s="132" t="s">
        <v>108</v>
      </c>
    </row>
    <row r="31" spans="1:15" s="109" customFormat="1" ht="12" hidden="1" customHeight="1" x14ac:dyDescent="0.25">
      <c r="A31" s="128"/>
      <c r="B31" s="139"/>
      <c r="C31" s="139" t="s">
        <v>72</v>
      </c>
      <c r="D31" s="140" t="s">
        <v>109</v>
      </c>
      <c r="E31" s="129">
        <v>35</v>
      </c>
      <c r="F31" s="141">
        <v>32</v>
      </c>
      <c r="G31" s="141">
        <v>33</v>
      </c>
      <c r="H31" s="141">
        <v>33</v>
      </c>
      <c r="I31" s="142">
        <f>H31/G31</f>
        <v>1</v>
      </c>
      <c r="J31" s="132" t="s">
        <v>110</v>
      </c>
    </row>
    <row r="32" spans="1:15" s="109" customFormat="1" ht="12" hidden="1" customHeight="1" x14ac:dyDescent="0.25">
      <c r="A32" s="128"/>
      <c r="B32" s="129"/>
      <c r="C32" s="129" t="s">
        <v>74</v>
      </c>
      <c r="D32" s="143" t="s">
        <v>111</v>
      </c>
      <c r="E32" s="139">
        <v>1000</v>
      </c>
      <c r="F32" s="141">
        <v>2000</v>
      </c>
      <c r="G32" s="141">
        <v>1900</v>
      </c>
      <c r="H32" s="141">
        <v>2100</v>
      </c>
      <c r="I32" s="142">
        <f>H32/G32</f>
        <v>1.1052631578947369</v>
      </c>
      <c r="J32" s="132" t="s">
        <v>112</v>
      </c>
    </row>
    <row r="33" spans="1:12" s="109" customFormat="1" ht="12" hidden="1" customHeight="1" x14ac:dyDescent="0.25">
      <c r="A33" s="128"/>
      <c r="B33" s="129"/>
      <c r="C33" s="139" t="s">
        <v>113</v>
      </c>
      <c r="D33" s="138" t="s">
        <v>114</v>
      </c>
      <c r="E33" s="129">
        <v>5000</v>
      </c>
      <c r="F33" s="141">
        <v>7000</v>
      </c>
      <c r="G33" s="141">
        <v>6900</v>
      </c>
      <c r="H33" s="141">
        <v>3000</v>
      </c>
      <c r="I33" s="142">
        <f>H33/G33</f>
        <v>0.43478260869565216</v>
      </c>
      <c r="J33" s="137" t="s">
        <v>85</v>
      </c>
    </row>
    <row r="34" spans="1:12" s="109" customFormat="1" ht="12" hidden="1" customHeight="1" x14ac:dyDescent="0.25">
      <c r="A34" s="128" t="s">
        <v>92</v>
      </c>
      <c r="B34" s="129" t="s">
        <v>93</v>
      </c>
      <c r="C34" s="129" t="s">
        <v>115</v>
      </c>
      <c r="D34" s="138" t="s">
        <v>116</v>
      </c>
      <c r="E34" s="141">
        <v>15</v>
      </c>
      <c r="F34" s="141">
        <v>25</v>
      </c>
      <c r="G34" s="141">
        <v>25</v>
      </c>
      <c r="H34" s="141">
        <v>25</v>
      </c>
      <c r="I34" s="142">
        <f>H34/G34</f>
        <v>1</v>
      </c>
      <c r="J34" s="137" t="s">
        <v>85</v>
      </c>
    </row>
    <row r="35" spans="1:12" ht="12" hidden="1" customHeight="1" x14ac:dyDescent="0.25">
      <c r="A35" s="144"/>
      <c r="B35" s="129"/>
      <c r="C35" s="138"/>
      <c r="D35" s="138"/>
      <c r="E35" s="129"/>
      <c r="F35" s="145"/>
      <c r="G35" s="145"/>
      <c r="H35" s="145"/>
      <c r="I35" s="145"/>
      <c r="J35" s="137" t="s">
        <v>85</v>
      </c>
    </row>
    <row r="36" spans="1:12" ht="12" hidden="1" customHeight="1" x14ac:dyDescent="0.25">
      <c r="A36" s="128"/>
      <c r="B36" s="129"/>
      <c r="C36" s="138"/>
      <c r="D36" s="138"/>
      <c r="E36" s="129"/>
      <c r="F36" s="145"/>
      <c r="G36" s="145"/>
      <c r="H36" s="145"/>
      <c r="I36" s="145"/>
      <c r="J36" s="137" t="s">
        <v>85</v>
      </c>
    </row>
    <row r="37" spans="1:12" hidden="1" x14ac:dyDescent="0.25">
      <c r="A37" s="128"/>
      <c r="B37" s="129"/>
      <c r="C37" s="138"/>
      <c r="D37" s="138"/>
      <c r="E37" s="129"/>
      <c r="F37" s="145"/>
      <c r="G37" s="145"/>
      <c r="H37" s="145"/>
      <c r="I37" s="145"/>
      <c r="J37" s="137" t="s">
        <v>85</v>
      </c>
    </row>
    <row r="38" spans="1:12" ht="15" hidden="1" customHeight="1" thickBot="1" x14ac:dyDescent="0.3">
      <c r="A38" s="146" t="s">
        <v>94</v>
      </c>
      <c r="B38" s="147" t="s">
        <v>95</v>
      </c>
      <c r="C38" s="148"/>
      <c r="D38" s="148"/>
      <c r="E38" s="147"/>
      <c r="F38" s="149"/>
      <c r="G38" s="149"/>
      <c r="H38" s="149"/>
      <c r="I38" s="149"/>
      <c r="J38" s="150" t="s">
        <v>85</v>
      </c>
      <c r="K38" s="297"/>
      <c r="L38" s="298"/>
    </row>
    <row r="39" spans="1:12" ht="15.75" hidden="1" thickTop="1" x14ac:dyDescent="0.25">
      <c r="K39" s="297"/>
      <c r="L39" s="298"/>
    </row>
    <row r="40" spans="1:12" hidden="1" x14ac:dyDescent="0.25">
      <c r="K40" s="297"/>
      <c r="L40" s="298"/>
    </row>
    <row r="41" spans="1:12" hidden="1" x14ac:dyDescent="0.25"/>
    <row r="42" spans="1:12" hidden="1" x14ac:dyDescent="0.25">
      <c r="A42" s="272"/>
      <c r="B42" s="269" t="s">
        <v>46</v>
      </c>
      <c r="C42" s="102" t="s">
        <v>17</v>
      </c>
      <c r="D42" s="242"/>
      <c r="E42" s="243"/>
      <c r="F42" s="269" t="s">
        <v>16</v>
      </c>
      <c r="G42" s="317"/>
      <c r="H42" s="270"/>
      <c r="I42" s="102" t="s">
        <v>17</v>
      </c>
      <c r="J42" s="29"/>
    </row>
    <row r="43" spans="1:12" hidden="1" x14ac:dyDescent="0.25">
      <c r="A43" s="272"/>
      <c r="B43" s="271"/>
      <c r="C43" s="102" t="s">
        <v>18</v>
      </c>
      <c r="D43" s="242"/>
      <c r="E43" s="243"/>
      <c r="F43" s="271"/>
      <c r="G43" s="318"/>
      <c r="H43" s="272"/>
      <c r="I43" s="102" t="s">
        <v>18</v>
      </c>
      <c r="J43" s="29"/>
    </row>
    <row r="44" spans="1:12" hidden="1" x14ac:dyDescent="0.25">
      <c r="A44" s="272"/>
      <c r="B44" s="273"/>
      <c r="C44" s="102" t="s">
        <v>19</v>
      </c>
      <c r="D44" s="242"/>
      <c r="E44" s="243"/>
      <c r="F44" s="273"/>
      <c r="G44" s="319"/>
      <c r="H44" s="274"/>
      <c r="I44" s="102" t="s">
        <v>19</v>
      </c>
      <c r="J44" s="29"/>
    </row>
    <row r="45" spans="1:12" hidden="1" x14ac:dyDescent="0.25"/>
    <row r="46" spans="1:12" hidden="1" x14ac:dyDescent="0.25"/>
    <row r="47" spans="1:12" hidden="1" x14ac:dyDescent="0.25"/>
    <row r="48" spans="1:12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</sheetData>
  <mergeCells count="16">
    <mergeCell ref="A42:A44"/>
    <mergeCell ref="B42:B44"/>
    <mergeCell ref="D42:E42"/>
    <mergeCell ref="F42:H44"/>
    <mergeCell ref="D43:E43"/>
    <mergeCell ref="D44:E44"/>
    <mergeCell ref="A28:B29"/>
    <mergeCell ref="D28:I28"/>
    <mergeCell ref="D5:I5"/>
    <mergeCell ref="D7:I7"/>
    <mergeCell ref="A8:B8"/>
    <mergeCell ref="K38:L38"/>
    <mergeCell ref="K39:L39"/>
    <mergeCell ref="K40:L40"/>
    <mergeCell ref="D26:H26"/>
    <mergeCell ref="D27:H27"/>
  </mergeCells>
  <pageMargins left="0.7" right="0.7" top="0.75" bottom="0.75" header="0.3" footer="0.3"/>
  <pageSetup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9"/>
  <sheetViews>
    <sheetView workbookViewId="0">
      <selection activeCell="K11" sqref="K11"/>
    </sheetView>
  </sheetViews>
  <sheetFormatPr defaultRowHeight="12.75" x14ac:dyDescent="0.25"/>
  <cols>
    <col min="1" max="1" width="9.140625" style="161"/>
    <col min="2" max="2" width="31.42578125" style="161" customWidth="1"/>
    <col min="3" max="10" width="10.42578125" style="161" customWidth="1"/>
    <col min="11" max="11" width="19.140625" style="161" customWidth="1"/>
    <col min="12" max="16384" width="9.140625" style="161"/>
  </cols>
  <sheetData>
    <row r="2" spans="1:11" s="152" customFormat="1" ht="15.75" x14ac:dyDescent="0.25">
      <c r="A2" s="151" t="s">
        <v>117</v>
      </c>
      <c r="C2" s="153"/>
      <c r="G2" s="154"/>
      <c r="H2" s="154"/>
      <c r="I2" s="154"/>
    </row>
    <row r="3" spans="1:11" s="156" customFormat="1" x14ac:dyDescent="0.25">
      <c r="A3" s="155"/>
      <c r="G3" s="157"/>
      <c r="H3" s="157"/>
      <c r="I3" s="157"/>
    </row>
    <row r="4" spans="1:11" s="159" customFormat="1" x14ac:dyDescent="0.25">
      <c r="A4" s="158" t="s">
        <v>118</v>
      </c>
      <c r="C4" s="158"/>
      <c r="G4" s="160"/>
      <c r="H4" s="160"/>
      <c r="I4" s="160"/>
    </row>
    <row r="5" spans="1:11" ht="13.5" thickBot="1" x14ac:dyDescent="0.3">
      <c r="C5" s="162"/>
      <c r="E5" s="162"/>
      <c r="F5" s="162"/>
      <c r="G5" s="163"/>
      <c r="H5" s="163"/>
      <c r="I5" s="163"/>
    </row>
    <row r="6" spans="1:11" ht="33.75" customHeight="1" x14ac:dyDescent="0.25">
      <c r="A6" s="325" t="s">
        <v>119</v>
      </c>
      <c r="B6" s="328" t="s">
        <v>120</v>
      </c>
      <c r="C6" s="164" t="s">
        <v>121</v>
      </c>
      <c r="D6" s="164" t="s">
        <v>122</v>
      </c>
      <c r="E6" s="164" t="s">
        <v>123</v>
      </c>
      <c r="F6" s="164" t="s">
        <v>152</v>
      </c>
      <c r="G6" s="328" t="s">
        <v>153</v>
      </c>
      <c r="H6" s="328" t="s">
        <v>126</v>
      </c>
      <c r="I6" s="328" t="s">
        <v>127</v>
      </c>
      <c r="J6" s="328" t="s">
        <v>128</v>
      </c>
      <c r="K6" s="320" t="s">
        <v>53</v>
      </c>
    </row>
    <row r="7" spans="1:11" ht="12.75" customHeight="1" x14ac:dyDescent="0.25">
      <c r="A7" s="326"/>
      <c r="B7" s="323"/>
      <c r="C7" s="165" t="s">
        <v>129</v>
      </c>
      <c r="D7" s="165" t="s">
        <v>130</v>
      </c>
      <c r="E7" s="165" t="s">
        <v>130</v>
      </c>
      <c r="F7" s="323" t="s">
        <v>131</v>
      </c>
      <c r="G7" s="323"/>
      <c r="H7" s="323"/>
      <c r="I7" s="323"/>
      <c r="J7" s="323"/>
      <c r="K7" s="321"/>
    </row>
    <row r="8" spans="1:11" ht="50.25" customHeight="1" thickBot="1" x14ac:dyDescent="0.3">
      <c r="A8" s="327"/>
      <c r="B8" s="324"/>
      <c r="C8" s="166" t="s">
        <v>132</v>
      </c>
      <c r="D8" s="166" t="s">
        <v>132</v>
      </c>
      <c r="E8" s="166" t="s">
        <v>132</v>
      </c>
      <c r="F8" s="324"/>
      <c r="G8" s="324"/>
      <c r="H8" s="324"/>
      <c r="I8" s="324"/>
      <c r="J8" s="324"/>
      <c r="K8" s="322"/>
    </row>
    <row r="9" spans="1:11" ht="49.5" customHeight="1" x14ac:dyDescent="0.25">
      <c r="A9" s="167" t="s">
        <v>150</v>
      </c>
      <c r="B9" s="168" t="s">
        <v>151</v>
      </c>
      <c r="C9" s="209">
        <v>69840</v>
      </c>
      <c r="D9" s="168">
        <v>2018</v>
      </c>
      <c r="E9" s="168">
        <v>2023</v>
      </c>
      <c r="F9" s="209"/>
      <c r="G9" s="168">
        <v>14000</v>
      </c>
      <c r="H9" s="209">
        <v>0</v>
      </c>
      <c r="I9" s="209">
        <v>0</v>
      </c>
      <c r="J9" s="209">
        <v>0</v>
      </c>
      <c r="K9" s="231" t="s">
        <v>189</v>
      </c>
    </row>
    <row r="10" spans="1:11" ht="27" x14ac:dyDescent="0.25">
      <c r="A10" s="167" t="s">
        <v>157</v>
      </c>
      <c r="B10" s="171" t="s">
        <v>155</v>
      </c>
      <c r="C10" s="171">
        <v>700</v>
      </c>
      <c r="D10" s="171">
        <v>2018</v>
      </c>
      <c r="E10" s="171">
        <v>2018</v>
      </c>
      <c r="F10" s="171"/>
      <c r="G10" s="171">
        <v>700</v>
      </c>
      <c r="H10" s="171">
        <v>0</v>
      </c>
      <c r="I10" s="171">
        <v>0</v>
      </c>
      <c r="J10" s="171">
        <v>0</v>
      </c>
      <c r="K10" s="231" t="s">
        <v>191</v>
      </c>
    </row>
    <row r="11" spans="1:11" ht="36.75" thickBot="1" x14ac:dyDescent="0.3">
      <c r="A11" s="167" t="s">
        <v>154</v>
      </c>
      <c r="B11" s="174" t="s">
        <v>156</v>
      </c>
      <c r="C11" s="174">
        <v>300</v>
      </c>
      <c r="D11" s="174">
        <v>2018</v>
      </c>
      <c r="E11" s="174">
        <v>2018</v>
      </c>
      <c r="F11" s="174"/>
      <c r="G11" s="174">
        <v>300</v>
      </c>
      <c r="H11" s="174">
        <v>197</v>
      </c>
      <c r="I11" s="174">
        <v>197</v>
      </c>
      <c r="J11" s="174">
        <v>197</v>
      </c>
      <c r="K11" s="231" t="s">
        <v>190</v>
      </c>
    </row>
    <row r="12" spans="1:11" x14ac:dyDescent="0.25">
      <c r="A12" s="163"/>
      <c r="B12" s="163"/>
      <c r="C12" s="163"/>
      <c r="D12" s="163"/>
      <c r="E12" s="163"/>
      <c r="F12" s="163"/>
      <c r="G12" s="163"/>
      <c r="H12" s="163"/>
      <c r="I12" s="163"/>
    </row>
    <row r="13" spans="1:11" x14ac:dyDescent="0.25">
      <c r="E13" s="163"/>
      <c r="F13" s="163"/>
      <c r="G13" s="163"/>
      <c r="H13" s="163"/>
      <c r="I13" s="163"/>
    </row>
    <row r="14" spans="1:11" x14ac:dyDescent="0.25">
      <c r="G14" s="163"/>
      <c r="H14" s="163"/>
      <c r="I14" s="163"/>
    </row>
    <row r="15" spans="1:11" s="159" customFormat="1" x14ac:dyDescent="0.25">
      <c r="A15" s="158" t="s">
        <v>133</v>
      </c>
      <c r="G15" s="160"/>
      <c r="H15" s="160"/>
      <c r="I15" s="160"/>
    </row>
    <row r="16" spans="1:11" ht="16.5" thickBot="1" x14ac:dyDescent="0.3">
      <c r="C16" s="176"/>
      <c r="D16" s="177"/>
      <c r="E16" s="162"/>
      <c r="F16" s="162"/>
      <c r="G16" s="177"/>
      <c r="H16" s="178"/>
      <c r="I16" s="178"/>
    </row>
    <row r="17" spans="1:12" ht="33.75" customHeight="1" x14ac:dyDescent="0.25">
      <c r="A17" s="325" t="s">
        <v>119</v>
      </c>
      <c r="B17" s="328" t="s">
        <v>120</v>
      </c>
      <c r="C17" s="164" t="s">
        <v>134</v>
      </c>
      <c r="D17" s="164" t="s">
        <v>121</v>
      </c>
      <c r="E17" s="164" t="s">
        <v>122</v>
      </c>
      <c r="F17" s="164" t="s">
        <v>135</v>
      </c>
      <c r="G17" s="164" t="s">
        <v>124</v>
      </c>
      <c r="H17" s="328" t="s">
        <v>125</v>
      </c>
      <c r="I17" s="328" t="s">
        <v>127</v>
      </c>
      <c r="J17" s="328" t="s">
        <v>126</v>
      </c>
      <c r="K17" s="328" t="s">
        <v>128</v>
      </c>
      <c r="L17" s="320" t="s">
        <v>53</v>
      </c>
    </row>
    <row r="18" spans="1:12" x14ac:dyDescent="0.25">
      <c r="A18" s="326"/>
      <c r="B18" s="323"/>
      <c r="C18" s="165" t="s">
        <v>136</v>
      </c>
      <c r="D18" s="165" t="s">
        <v>129</v>
      </c>
      <c r="E18" s="165" t="s">
        <v>130</v>
      </c>
      <c r="F18" s="165" t="s">
        <v>130</v>
      </c>
      <c r="G18" s="165" t="s">
        <v>131</v>
      </c>
      <c r="H18" s="323"/>
      <c r="I18" s="323"/>
      <c r="J18" s="323"/>
      <c r="K18" s="323"/>
      <c r="L18" s="321"/>
    </row>
    <row r="19" spans="1:12" ht="30.75" customHeight="1" thickBot="1" x14ac:dyDescent="0.3">
      <c r="A19" s="327"/>
      <c r="B19" s="324"/>
      <c r="C19" s="166"/>
      <c r="D19" s="166" t="s">
        <v>132</v>
      </c>
      <c r="E19" s="166" t="s">
        <v>132</v>
      </c>
      <c r="F19" s="166" t="s">
        <v>132</v>
      </c>
      <c r="G19" s="166"/>
      <c r="H19" s="324"/>
      <c r="I19" s="324"/>
      <c r="J19" s="324"/>
      <c r="K19" s="324"/>
      <c r="L19" s="322"/>
    </row>
    <row r="20" spans="1:12" x14ac:dyDescent="0.25">
      <c r="A20" s="167"/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9"/>
    </row>
    <row r="21" spans="1:12" x14ac:dyDescent="0.25">
      <c r="A21" s="170"/>
      <c r="B21" s="171"/>
      <c r="C21" s="171"/>
      <c r="D21" s="171"/>
      <c r="E21" s="171"/>
      <c r="F21" s="171"/>
      <c r="G21" s="171"/>
      <c r="H21" s="171"/>
      <c r="I21" s="171"/>
      <c r="J21" s="171"/>
      <c r="K21" s="171"/>
      <c r="L21" s="172"/>
    </row>
    <row r="22" spans="1:12" x14ac:dyDescent="0.25">
      <c r="A22" s="170"/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2"/>
    </row>
    <row r="23" spans="1:12" ht="13.5" thickBot="1" x14ac:dyDescent="0.3">
      <c r="A23" s="173"/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5"/>
    </row>
    <row r="27" spans="1:12" ht="12.75" customHeight="1" x14ac:dyDescent="0.2">
      <c r="A27" s="269" t="s">
        <v>46</v>
      </c>
      <c r="B27" s="270"/>
      <c r="C27" s="102" t="s">
        <v>17</v>
      </c>
      <c r="D27" s="242" t="s">
        <v>183</v>
      </c>
      <c r="E27" s="243"/>
      <c r="F27" s="275" t="s">
        <v>16</v>
      </c>
      <c r="G27" s="102" t="s">
        <v>17</v>
      </c>
      <c r="H27" s="242" t="s">
        <v>181</v>
      </c>
      <c r="I27" s="243"/>
    </row>
    <row r="28" spans="1:12" x14ac:dyDescent="0.2">
      <c r="A28" s="271"/>
      <c r="B28" s="272"/>
      <c r="C28" s="102" t="s">
        <v>18</v>
      </c>
      <c r="D28" s="242"/>
      <c r="E28" s="243"/>
      <c r="F28" s="276"/>
      <c r="G28" s="102" t="s">
        <v>18</v>
      </c>
      <c r="H28" s="242"/>
      <c r="I28" s="243"/>
    </row>
    <row r="29" spans="1:12" x14ac:dyDescent="0.2">
      <c r="A29" s="273"/>
      <c r="B29" s="274"/>
      <c r="C29" s="102" t="s">
        <v>19</v>
      </c>
      <c r="D29" s="242"/>
      <c r="E29" s="243"/>
      <c r="F29" s="277"/>
      <c r="G29" s="102" t="s">
        <v>19</v>
      </c>
      <c r="H29" s="242"/>
      <c r="I29" s="243"/>
    </row>
  </sheetData>
  <mergeCells count="23">
    <mergeCell ref="K6:K8"/>
    <mergeCell ref="F7:F8"/>
    <mergeCell ref="A17:A19"/>
    <mergeCell ref="B17:B19"/>
    <mergeCell ref="H17:H19"/>
    <mergeCell ref="I17:I19"/>
    <mergeCell ref="J17:J19"/>
    <mergeCell ref="K17:K19"/>
    <mergeCell ref="A6:A8"/>
    <mergeCell ref="B6:B8"/>
    <mergeCell ref="G6:G8"/>
    <mergeCell ref="H6:H8"/>
    <mergeCell ref="I6:I8"/>
    <mergeCell ref="J6:J8"/>
    <mergeCell ref="L17:L19"/>
    <mergeCell ref="A27:B29"/>
    <mergeCell ref="D27:E27"/>
    <mergeCell ref="F27:F29"/>
    <mergeCell ref="H27:I27"/>
    <mergeCell ref="D28:E28"/>
    <mergeCell ref="H28:I28"/>
    <mergeCell ref="D29:E29"/>
    <mergeCell ref="H29:I29"/>
  </mergeCells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2018-10-23T14:27:52Z</dcterms:modified>
</cp:coreProperties>
</file>