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3"/>
  </bookViews>
  <sheets>
    <sheet name="Sheet2" sheetId="2" r:id="rId1"/>
    <sheet name="Sheet3" sheetId="3" r:id="rId2"/>
    <sheet name="Sheet4" sheetId="4" r:id="rId3"/>
    <sheet name="Sheet5" sheetId="5" r:id="rId4"/>
  </sheets>
  <calcPr calcId="152511"/>
</workbook>
</file>

<file path=xl/calcChain.xml><?xml version="1.0" encoding="utf-8"?>
<calcChain xmlns="http://schemas.openxmlformats.org/spreadsheetml/2006/main">
  <c r="M11" i="3" l="1"/>
  <c r="L13" i="3"/>
  <c r="L14" i="3"/>
  <c r="L12" i="3"/>
  <c r="I16" i="3" l="1"/>
  <c r="I17" i="3"/>
  <c r="BY26" i="3" l="1"/>
  <c r="BY28" i="3" s="1"/>
  <c r="CF26" i="3"/>
  <c r="CF28" i="3" s="1"/>
  <c r="BT26" i="3"/>
  <c r="BV26" i="3"/>
  <c r="BV28" i="3" s="1"/>
  <c r="BW26" i="3"/>
  <c r="BW28" i="3" s="1"/>
  <c r="BX26" i="3"/>
  <c r="BX28" i="3" s="1"/>
  <c r="BZ26" i="3"/>
  <c r="CA26" i="3"/>
  <c r="CA28" i="3" s="1"/>
  <c r="CB26" i="3"/>
  <c r="CB28" i="3" s="1"/>
  <c r="CC26" i="3"/>
  <c r="CC28" i="3" s="1"/>
  <c r="BZ28" i="3"/>
  <c r="BS26" i="3" l="1"/>
  <c r="BS28" i="3" s="1"/>
  <c r="CD26" i="3"/>
  <c r="CD28" i="3" s="1"/>
  <c r="BL26" i="3"/>
  <c r="BN26" i="3"/>
  <c r="BR26" i="3" l="1"/>
  <c r="BR28" i="3" s="1"/>
  <c r="BU26" i="3"/>
  <c r="BU28" i="3" s="1"/>
  <c r="CG26" i="3"/>
  <c r="CG28" i="3" s="1"/>
  <c r="CE26" i="3"/>
  <c r="CE28" i="3" s="1"/>
  <c r="P16" i="3" l="1"/>
  <c r="Q17" i="3"/>
  <c r="P17" i="3"/>
  <c r="R16" i="3" l="1"/>
  <c r="Q16" i="3"/>
  <c r="R17" i="3"/>
  <c r="H24" i="2" l="1"/>
  <c r="G24" i="2"/>
  <c r="F24" i="2"/>
  <c r="E24" i="2"/>
  <c r="D24" i="2"/>
  <c r="C24" i="2"/>
  <c r="I23" i="2"/>
  <c r="I22" i="2"/>
  <c r="I21" i="2"/>
  <c r="H20" i="2"/>
  <c r="H25" i="2" s="1"/>
  <c r="G20" i="2"/>
  <c r="F20" i="2"/>
  <c r="F25" i="2" s="1"/>
  <c r="E20" i="2"/>
  <c r="D20" i="2"/>
  <c r="C20" i="2"/>
  <c r="I19" i="2"/>
  <c r="I18" i="2"/>
  <c r="I17" i="2"/>
  <c r="H16" i="2"/>
  <c r="G16" i="2"/>
  <c r="F16" i="2"/>
  <c r="E16" i="2"/>
  <c r="D16" i="2"/>
  <c r="C16" i="2"/>
  <c r="I15" i="2"/>
  <c r="I14" i="2"/>
  <c r="I13" i="2"/>
  <c r="I12" i="2"/>
  <c r="I11" i="2"/>
  <c r="I10" i="2"/>
  <c r="I9" i="2"/>
  <c r="G25" i="2" l="1"/>
  <c r="E25" i="2"/>
  <c r="I24" i="2"/>
  <c r="E27" i="2"/>
  <c r="I20" i="2"/>
  <c r="G27" i="2"/>
  <c r="I16" i="2"/>
  <c r="H27" i="2"/>
  <c r="C25" i="2"/>
  <c r="C27" i="2" s="1"/>
  <c r="D25" i="2"/>
  <c r="D27" i="2" s="1"/>
  <c r="F27" i="2"/>
  <c r="I25" i="2" l="1"/>
  <c r="I27" i="2"/>
  <c r="I15" i="3" l="1"/>
  <c r="P15" i="3" l="1"/>
  <c r="R15" i="3"/>
  <c r="M19" i="3" l="1"/>
  <c r="I12" i="4" l="1"/>
  <c r="I11" i="4"/>
  <c r="I10" i="4"/>
  <c r="I9" i="4"/>
  <c r="O14" i="3"/>
  <c r="I14" i="3"/>
  <c r="F14" i="3"/>
  <c r="O13" i="3"/>
  <c r="I13" i="3"/>
  <c r="F13" i="3"/>
  <c r="O12" i="3"/>
  <c r="I12" i="3"/>
  <c r="F12" i="3"/>
  <c r="O11" i="3"/>
  <c r="L11" i="3"/>
  <c r="I11" i="3"/>
  <c r="F11" i="3"/>
  <c r="L19" i="3" l="1"/>
  <c r="P13" i="3"/>
  <c r="Q13" i="3"/>
  <c r="Q14" i="3"/>
  <c r="R11" i="3"/>
  <c r="R13" i="3"/>
  <c r="P11" i="3"/>
  <c r="P12" i="3"/>
  <c r="R14" i="3"/>
  <c r="Q11" i="3"/>
  <c r="R12" i="3"/>
  <c r="P14" i="3"/>
  <c r="Q12" i="3"/>
</calcChain>
</file>

<file path=xl/sharedStrings.xml><?xml version="1.0" encoding="utf-8"?>
<sst xmlns="http://schemas.openxmlformats.org/spreadsheetml/2006/main" count="232" uniqueCount="163">
  <si>
    <t>ne 000/leke</t>
  </si>
  <si>
    <t>Emri i Grupit</t>
  </si>
  <si>
    <t>MINISTRIA E DREJTESISE</t>
  </si>
  <si>
    <t>Kodi i Grupit</t>
  </si>
  <si>
    <t>(1)</t>
  </si>
  <si>
    <t>(2)</t>
  </si>
  <si>
    <t>(3)</t>
  </si>
  <si>
    <t>(4)</t>
  </si>
  <si>
    <t>(5)</t>
  </si>
  <si>
    <t>(6)</t>
  </si>
  <si>
    <t>(7)=(6)-(5)</t>
  </si>
  <si>
    <t>Fakti</t>
  </si>
  <si>
    <t>PBA</t>
  </si>
  <si>
    <t>Buxheti Vjetor</t>
  </si>
  <si>
    <t>Diferenca</t>
  </si>
  <si>
    <t>Emertimi</t>
  </si>
  <si>
    <t>ANEKSI nr.2 "Raporti i Shpenzimeve  të Programit sipas Shpenzimeve"</t>
  </si>
  <si>
    <t>14</t>
  </si>
  <si>
    <t>Programi</t>
  </si>
  <si>
    <t>QENDRA E BOTIMEVE ZYRTARE</t>
  </si>
  <si>
    <t>Kodi i Programit</t>
  </si>
  <si>
    <t>1014045</t>
  </si>
  <si>
    <t>Art.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</si>
  <si>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</si>
  <si>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</si>
  <si>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</si>
  <si>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</si>
  <si>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</si>
  <si>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</si>
  <si>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</si>
  <si>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</si>
  <si>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</si>
  <si>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</si>
  <si>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</si>
  <si>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</si>
  <si>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</si>
  <si>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Shpenzime Kapitale me financim te brendshem</t>
  </si>
  <si>
    <t>Shpenzime Kapitale me financim te huaj</t>
  </si>
  <si>
    <t>Totali</t>
  </si>
  <si>
    <t>Shpenzime Kapitale</t>
  </si>
  <si>
    <t>Shpenzime nga Të ardhurat jashte limiti</t>
  </si>
  <si>
    <t>Totali (korrente + kapitale + Shp nga te ardh.jashte limiti)</t>
  </si>
  <si>
    <t>ANEKSI nr.3 "Raporti permbledhes i realizimit te treguesve te performances/produkteve te programit"</t>
  </si>
  <si>
    <t>I</t>
  </si>
  <si>
    <t>II</t>
  </si>
  <si>
    <t>III</t>
  </si>
  <si>
    <t>IV</t>
  </si>
  <si>
    <t>Luhatjet ne Koston per Njesi</t>
  </si>
  <si>
    <t>Komente</t>
  </si>
  <si>
    <t>Kodi</t>
  </si>
  <si>
    <t>Emertimi i Treguesit te Performances/Produktit</t>
  </si>
  <si>
    <t xml:space="preserve">Njësia matese </t>
  </si>
  <si>
    <r>
      <t xml:space="preserve">Sasia Faktike (sipas vitit </t>
    </r>
    <r>
      <rPr>
        <b/>
        <sz val="8"/>
        <color indexed="60"/>
        <rFont val="Arial"/>
        <family val="2"/>
        <charset val="238"/>
      </rPr>
      <t>paraardhes</t>
    </r>
    <r>
      <rPr>
        <b/>
        <sz val="8"/>
        <rFont val="Arial"/>
        <family val="2"/>
      </rPr>
      <t>)</t>
    </r>
  </si>
  <si>
    <r>
      <t xml:space="preserve">Shpenzimet 
(sipas vitit </t>
    </r>
    <r>
      <rPr>
        <b/>
        <sz val="8"/>
        <color indexed="60"/>
        <rFont val="Arial"/>
        <family val="2"/>
        <charset val="238"/>
      </rPr>
      <t>paraardhes</t>
    </r>
    <r>
      <rPr>
        <b/>
        <sz val="8"/>
        <rFont val="Arial"/>
        <family val="2"/>
      </rPr>
      <t>)</t>
    </r>
  </si>
  <si>
    <r>
      <t xml:space="preserve">Kosto per Njesi (sipas vitit </t>
    </r>
    <r>
      <rPr>
        <b/>
        <sz val="8"/>
        <color indexed="60"/>
        <rFont val="Arial"/>
        <family val="2"/>
        <charset val="238"/>
      </rPr>
      <t>paraardhes</t>
    </r>
    <r>
      <rPr>
        <b/>
        <sz val="8"/>
        <rFont val="Arial"/>
        <family val="2"/>
      </rPr>
      <t>)</t>
    </r>
  </si>
  <si>
    <r>
      <t xml:space="preserve">Sasia (sipas </t>
    </r>
    <r>
      <rPr>
        <b/>
        <sz val="8"/>
        <color indexed="60"/>
        <rFont val="Arial"/>
        <family val="2"/>
        <charset val="238"/>
      </rPr>
      <t>planit</t>
    </r>
    <r>
      <rPr>
        <b/>
        <sz val="8"/>
        <rFont val="Arial"/>
        <family val="2"/>
      </rPr>
      <t xml:space="preserve"> te vitit korent)</t>
    </r>
  </si>
  <si>
    <r>
      <t xml:space="preserve">Shpenzimet 
(sipas </t>
    </r>
    <r>
      <rPr>
        <b/>
        <sz val="8"/>
        <color indexed="60"/>
        <rFont val="Arial"/>
        <family val="2"/>
        <charset val="238"/>
      </rPr>
      <t xml:space="preserve">planit </t>
    </r>
    <r>
      <rPr>
        <b/>
        <sz val="8"/>
        <rFont val="Arial"/>
        <family val="2"/>
      </rPr>
      <t>te vitit korent)</t>
    </r>
  </si>
  <si>
    <r>
      <t xml:space="preserve">Kosto per Njesi 
(sipas </t>
    </r>
    <r>
      <rPr>
        <b/>
        <sz val="8"/>
        <color indexed="60"/>
        <rFont val="Arial"/>
        <family val="2"/>
        <charset val="238"/>
      </rPr>
      <t>planit</t>
    </r>
    <r>
      <rPr>
        <b/>
        <sz val="8"/>
        <rFont val="Arial"/>
        <family val="2"/>
      </rPr>
      <t xml:space="preserve"> te vitit korent)</t>
    </r>
  </si>
  <si>
    <r>
      <t xml:space="preserve">Kosto per Njesi 
(sipas </t>
    </r>
    <r>
      <rPr>
        <b/>
        <sz val="8"/>
        <color indexed="60"/>
        <rFont val="Arial"/>
        <family val="2"/>
        <charset val="238"/>
      </rPr>
      <t>planit te rishikuar</t>
    </r>
    <r>
      <rPr>
        <b/>
        <sz val="8"/>
        <rFont val="Arial"/>
        <family val="2"/>
      </rPr>
      <t xml:space="preserve"> te vitit korent)</t>
    </r>
  </si>
  <si>
    <r>
      <t xml:space="preserve">Kosto per Njesi </t>
    </r>
    <r>
      <rPr>
        <b/>
        <sz val="8"/>
        <color indexed="60"/>
        <rFont val="Arial"/>
        <family val="2"/>
        <charset val="238"/>
      </rPr>
      <t>Faktike</t>
    </r>
    <r>
      <rPr>
        <b/>
        <sz val="8"/>
        <rFont val="Arial"/>
        <family val="2"/>
      </rPr>
      <t xml:space="preserve"> (ne fund te vitit </t>
    </r>
    <r>
      <rPr>
        <b/>
        <sz val="8"/>
        <rFont val="Arial"/>
        <family val="2"/>
        <charset val="238"/>
      </rPr>
      <t>korent)</t>
    </r>
  </si>
  <si>
    <t xml:space="preserve">V = IV - I
</t>
  </si>
  <si>
    <t xml:space="preserve">V = IV - II
</t>
  </si>
  <si>
    <t xml:space="preserve">V = IV - III
</t>
  </si>
  <si>
    <t>A</t>
  </si>
  <si>
    <t>Nr fletoresh</t>
  </si>
  <si>
    <t>B</t>
  </si>
  <si>
    <t>Nr botimesh</t>
  </si>
  <si>
    <t>C</t>
  </si>
  <si>
    <t>Nr buletini</t>
  </si>
  <si>
    <t>D</t>
  </si>
  <si>
    <t>Treguesit e Performances/Produktet e realizuara nga perdorimi i te ardhurave jashte limitit</t>
  </si>
  <si>
    <t xml:space="preserve">Njësia Matëse 
</t>
  </si>
  <si>
    <t xml:space="preserve">Sasia e 
realizuar </t>
  </si>
  <si>
    <t>Fakti i periudhes/progresiv</t>
  </si>
  <si>
    <t>Produkti ......</t>
  </si>
  <si>
    <t>Treguesi i Performances .....</t>
  </si>
  <si>
    <t>ANEKSI nr.4 "Raporti i realizimit te objektivave te politikes se programit"</t>
  </si>
  <si>
    <t>Emertimi i programit:</t>
  </si>
  <si>
    <t>Qellimi 1</t>
  </si>
  <si>
    <t>.....</t>
  </si>
  <si>
    <t>**Treguesit e performancës/Produktet:</t>
  </si>
  <si>
    <t>Kodi i
Treguesit te Performances/Produktit</t>
  </si>
  <si>
    <t>Niveli faktik i  vitit paraardhes</t>
  </si>
  <si>
    <t>Niveli i planifikuar ne vitin korent</t>
  </si>
  <si>
    <t>% e Realizimit te Treguesit te Performances/Produktit</t>
  </si>
  <si>
    <t>Objektivi 1.1</t>
  </si>
  <si>
    <t xml:space="preserve">Objektivi 1.2 </t>
  </si>
  <si>
    <t>Objektivi 1.3</t>
  </si>
  <si>
    <t xml:space="preserve">         Njekohesisht, per ata tregues performance te cilet nuk vleresohen mbi baze vjetore por disa vjecare (psh vleresime ndekombetare te tilla si: OBI, PISA score, PEFA score, etc), si nivel i vitit paraardhes vendoset niveli me i fundit i regjistruar per ta.</t>
  </si>
  <si>
    <t>E</t>
  </si>
  <si>
    <t>F</t>
  </si>
  <si>
    <t>ANEKSI nr.5  "Projektet  e investimeve me financim te brendshem dhe me financim te huaj"</t>
  </si>
  <si>
    <t>Projektet me financim te brendshëm (ne 000/leke)</t>
  </si>
  <si>
    <t>Kodi projektit</t>
  </si>
  <si>
    <t>Emertimi i projektit</t>
  </si>
  <si>
    <t xml:space="preserve">Vlera e plotë </t>
  </si>
  <si>
    <t>Viti i fillimit</t>
  </si>
  <si>
    <t>Viti i përfundimit</t>
  </si>
  <si>
    <t>Buxheti ________</t>
  </si>
  <si>
    <t>Plani i buxhetit viti ______</t>
  </si>
  <si>
    <t>REALIZIMI PROGRESIV  nga fillimi i vitit deri në periudhën aktuale</t>
  </si>
  <si>
    <t>REALIZIMI për periudhën e raportimit (4-mujore/vjetore)</t>
  </si>
  <si>
    <t>REALIZIMI PROGRESIV  nga fillimi i projektit deri në periudhën aktuale</t>
  </si>
  <si>
    <t>e</t>
  </si>
  <si>
    <t>të</t>
  </si>
  <si>
    <t>Kontraktuar</t>
  </si>
  <si>
    <t>projektit</t>
  </si>
  <si>
    <t>Projektet me financim te huaj (ne 000/leke)</t>
  </si>
  <si>
    <t>Grant/</t>
  </si>
  <si>
    <t>Vitit i përfundimit</t>
  </si>
  <si>
    <t>Kredi</t>
  </si>
  <si>
    <t>numer fletore</t>
  </si>
  <si>
    <t>Objektivi 1.4</t>
  </si>
  <si>
    <t>numer botime</t>
  </si>
  <si>
    <t>numer buletini</t>
  </si>
  <si>
    <t>numer botimesh online</t>
  </si>
  <si>
    <r>
      <rPr>
        <b/>
        <sz val="10"/>
        <color indexed="60"/>
        <rFont val="Calibri"/>
        <family val="2"/>
        <charset val="238"/>
      </rPr>
      <t>*</t>
    </r>
    <r>
      <rPr>
        <b/>
        <sz val="10"/>
        <color indexed="60"/>
        <rFont val="Calibri"/>
        <family val="2"/>
      </rPr>
      <t>Objektivat e politikës*:</t>
    </r>
  </si>
  <si>
    <r>
      <t>Emertimi i Treguesit te Performances</t>
    </r>
    <r>
      <rPr>
        <b/>
        <sz val="10"/>
        <color indexed="60"/>
        <rFont val="Calibri"/>
        <family val="2"/>
        <charset val="238"/>
      </rPr>
      <t>***</t>
    </r>
    <r>
      <rPr>
        <b/>
        <sz val="10"/>
        <color indexed="8"/>
        <rFont val="Calibri"/>
        <family val="2"/>
      </rPr>
      <t>/Produktit</t>
    </r>
    <r>
      <rPr>
        <b/>
        <sz val="12"/>
        <color indexed="60"/>
        <rFont val="Calibri"/>
        <family val="2"/>
        <charset val="238"/>
      </rPr>
      <t/>
    </r>
  </si>
  <si>
    <r>
      <rPr>
        <b/>
        <i/>
        <sz val="10"/>
        <color indexed="60"/>
        <rFont val="Calibri"/>
        <family val="2"/>
        <charset val="238"/>
      </rPr>
      <t>*Objektivat e listuar jane ne funksion te permbushjes se qellimit te mesiperm te politikes. Nese specifikohet me shume se 1 Qellim, ai se bashku me objektivat e tij (psh Qellimi 2 me Objektiv 2.1; 2.2; etj) duhet te futen ne nje tabele tjeter te ngjashme, ne vazhdim te kesaj.</t>
    </r>
  </si>
  <si>
    <r>
      <rPr>
        <b/>
        <i/>
        <sz val="10"/>
        <color indexed="60"/>
        <rFont val="Calibri"/>
        <family val="2"/>
        <charset val="238"/>
      </rPr>
      <t xml:space="preserve">** Si tregues për vlerësimin e performancës së objektivave, krahas produkteve, shërbejnë edhe tregues të tjerë të matshëm të lidhur me to. Këto mund të jene standarte të njohura të fushës; tregues statistikorë; indekse kombëtare e ndërkombëtare,etj. </t>
    </r>
  </si>
  <si>
    <r>
      <rPr>
        <b/>
        <i/>
        <sz val="10"/>
        <color indexed="60"/>
        <rFont val="Calibri"/>
        <family val="2"/>
        <charset val="238"/>
      </rPr>
      <t>***Ketu listohen te gjithe treguesit e performances, perfshi dhe produktet. Raportimi per produktet behet periodik dhe vjetor, ndersa raportimi per treguesit e performances mund te behet edhe vetem vjetor, nqs matshmeria e tyre periodike paraqet veshtiresi objektive.</t>
    </r>
  </si>
  <si>
    <t>Ndertimi I arkives elektronike te QBZ</t>
  </si>
  <si>
    <t>Blerje pajisje kompjuterike</t>
  </si>
  <si>
    <t>Blerje pajisje zyre</t>
  </si>
  <si>
    <t>Ndertimi I arkives elektronike</t>
  </si>
  <si>
    <t>nr pajisje</t>
  </si>
  <si>
    <t>Botimi I akteve ne fletore zyrtare brenda afateve ligjore</t>
  </si>
  <si>
    <t>Botimi I akteve ne buletinin e njoftimeve zyrtare brenda afateve ligjore</t>
  </si>
  <si>
    <t>Botimi I kodeve dhe permbledheseve te legjislacionit te perditesuara, ne kohe reale</t>
  </si>
  <si>
    <t>Botimi elektronik I fletores zyrtare, Buletinit te njoftimeve zyrtare, kodeve dhe permbledheseve te legjislacionit</t>
  </si>
  <si>
    <t>Ndertimi I arkives elektronike te akteve</t>
  </si>
  <si>
    <t>Objektivi 1.5</t>
  </si>
  <si>
    <t>Objektivi 1.6</t>
  </si>
  <si>
    <t>Objektivi 1.7</t>
  </si>
  <si>
    <t>G</t>
  </si>
  <si>
    <t>H</t>
  </si>
  <si>
    <t>numer pajisje</t>
  </si>
  <si>
    <t>numer sistemi</t>
  </si>
  <si>
    <t>Botimi në kohën më të shkurtër i akteve juridike , duke rritur aksesin e publikut në ligj dhe transparencë të normave juridike për një zbatim sa më të mirë të tyre.</t>
  </si>
  <si>
    <t>Plan                   Viti 2019</t>
  </si>
  <si>
    <t>Plan Fillestar Viti 2020</t>
  </si>
  <si>
    <t>i vitit paraardhes
Viti 2019</t>
  </si>
  <si>
    <t>Plan i Rishikuar Viti 2020</t>
  </si>
  <si>
    <t>Buxheti 2019</t>
  </si>
  <si>
    <t>Plani i buxhetit viti  2020</t>
  </si>
  <si>
    <t>M140347</t>
  </si>
  <si>
    <t>18AQ902</t>
  </si>
  <si>
    <t>M140312</t>
  </si>
  <si>
    <t>Fondet e alokuara per kete projekt jane parashikuar si limit ne thesar ne muajin maj 2020</t>
  </si>
  <si>
    <t>Ne pritje te perfundimit te procedurave te prokurimit nga AKSHI</t>
  </si>
  <si>
    <t xml:space="preserve">Prane QBZ ka qene me I vogel numri I akteve te ardhura per botim ne buletinin e njoftimeve zyrtare zyrtare  </t>
  </si>
  <si>
    <t>Numri I akteve te ardhura per botim ka qene me I madh dhe urgjenca per publikim ka sjelle rritjen e numrit te fletoreve te botuara</t>
  </si>
  <si>
    <t>Periudha e Raportimit:  VITI 2020  janar - prill 2020</t>
  </si>
  <si>
    <t xml:space="preserve"> Plani i Periudhes/progresiv 4 mujori i II</t>
  </si>
  <si>
    <t>i
Periudhes/progresiv 4 mujori II</t>
  </si>
  <si>
    <r>
      <t xml:space="preserve">Sasia (sipas </t>
    </r>
    <r>
      <rPr>
        <b/>
        <sz val="7.5"/>
        <color indexed="60"/>
        <rFont val="Arial"/>
        <family val="2"/>
      </rPr>
      <t>planit</t>
    </r>
    <r>
      <rPr>
        <b/>
        <sz val="7.5"/>
        <rFont val="Arial"/>
        <family val="2"/>
      </rPr>
      <t xml:space="preserve"> </t>
    </r>
    <r>
      <rPr>
        <b/>
        <sz val="7.5"/>
        <color indexed="60"/>
        <rFont val="Arial"/>
        <family val="2"/>
      </rPr>
      <t>te rishikuar</t>
    </r>
    <r>
      <rPr>
        <b/>
        <sz val="7.5"/>
        <rFont val="Arial"/>
        <family val="2"/>
      </rPr>
      <t xml:space="preserve"> te katermujori II)</t>
    </r>
  </si>
  <si>
    <r>
      <t xml:space="preserve">Shpenzimet 
(sipas </t>
    </r>
    <r>
      <rPr>
        <b/>
        <sz val="8"/>
        <color indexed="60"/>
        <rFont val="Arial"/>
        <family val="2"/>
        <charset val="238"/>
      </rPr>
      <t xml:space="preserve">planit te rishikuar </t>
    </r>
    <r>
      <rPr>
        <b/>
        <sz val="8"/>
        <rFont val="Arial"/>
        <family val="2"/>
      </rPr>
      <t>tekatermujori II)</t>
    </r>
  </si>
  <si>
    <r>
      <t xml:space="preserve">Sasia </t>
    </r>
    <r>
      <rPr>
        <b/>
        <sz val="8"/>
        <color indexed="60"/>
        <rFont val="Arial"/>
        <family val="2"/>
        <charset val="238"/>
      </rPr>
      <t>Faktike</t>
    </r>
    <r>
      <rPr>
        <b/>
        <sz val="8"/>
        <rFont val="Arial"/>
        <family val="2"/>
      </rPr>
      <t xml:space="preserve"> (ne fund te katermujori II progresiv</t>
    </r>
    <r>
      <rPr>
        <b/>
        <sz val="8"/>
        <rFont val="Arial"/>
        <family val="2"/>
        <charset val="238"/>
      </rPr>
      <t>)</t>
    </r>
  </si>
  <si>
    <r>
      <t xml:space="preserve">Shpenzimet </t>
    </r>
    <r>
      <rPr>
        <b/>
        <sz val="8"/>
        <color indexed="60"/>
        <rFont val="Arial"/>
        <family val="2"/>
        <charset val="238"/>
      </rPr>
      <t>Faktike</t>
    </r>
    <r>
      <rPr>
        <b/>
        <sz val="8"/>
        <rFont val="Arial"/>
        <family val="2"/>
      </rPr>
      <t xml:space="preserve"> (ne fund te kater mujori II progresiv</t>
    </r>
    <r>
      <rPr>
        <b/>
        <sz val="8"/>
        <rFont val="Arial"/>
        <family val="2"/>
        <charset val="238"/>
      </rPr>
      <t>)</t>
    </r>
  </si>
  <si>
    <t>Niveli i rishikuar ne vitin korent (katermujoriI II)</t>
  </si>
  <si>
    <t>Niveli faktik ne fund te katermujorit II</t>
  </si>
  <si>
    <t>Realizuar</t>
  </si>
  <si>
    <t>Procedurat e prokurimit jane planifikuar per muajin shtator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</si>
</sst>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rgb="FFC00000"/>
      <name val="Arial"/>
      <family val="2"/>
    </font>
    <font>
      <u/>
      <sz val="12"/>
      <color rgb="FFC0000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color rgb="FFC0000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rgb="FFC00000"/>
      <name val="Arial"/>
      <family val="2"/>
    </font>
    <font>
      <b/>
      <sz val="8"/>
      <name val="Arial"/>
      <family val="2"/>
      <charset val="238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u/>
      <sz val="12"/>
      <color rgb="FFC00000"/>
      <name val="Arial"/>
      <family val="2"/>
      <charset val="238"/>
    </font>
    <font>
      <b/>
      <sz val="8"/>
      <color indexed="12"/>
      <name val="Arial"/>
      <family val="2"/>
    </font>
    <font>
      <b/>
      <sz val="10"/>
      <color rgb="FFC00000"/>
      <name val="Arial"/>
      <family val="2"/>
      <charset val="238"/>
    </font>
    <font>
      <sz val="8"/>
      <name val="Arial"/>
      <family val="2"/>
      <charset val="238"/>
    </font>
    <font>
      <b/>
      <sz val="8"/>
      <color rgb="FFC00000"/>
      <name val="Arial"/>
      <family val="2"/>
      <charset val="238"/>
    </font>
    <font>
      <b/>
      <i/>
      <sz val="8"/>
      <color rgb="FFC00000"/>
      <name val="Arial"/>
      <family val="2"/>
    </font>
    <font>
      <b/>
      <i/>
      <sz val="8"/>
      <name val="Arial"/>
      <family val="2"/>
    </font>
    <font>
      <sz val="10"/>
      <name val="Arial"/>
      <family val="2"/>
      <charset val="238"/>
    </font>
    <font>
      <b/>
      <u/>
      <sz val="12"/>
      <color rgb="FFC00000"/>
      <name val="Arial"/>
      <family val="2"/>
      <charset val="238"/>
    </font>
    <font>
      <b/>
      <u/>
      <sz val="12"/>
      <color rgb="FFC00000"/>
      <name val="Calibri"/>
      <family val="2"/>
    </font>
    <font>
      <u/>
      <sz val="12"/>
      <color rgb="FFC0000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rgb="FF000000"/>
      <name val="Calibri"/>
      <family val="2"/>
    </font>
    <font>
      <b/>
      <sz val="11"/>
      <color rgb="FFC00000"/>
      <name val="Arial"/>
      <family val="2"/>
      <charset val="238"/>
    </font>
    <font>
      <sz val="11"/>
      <name val="Arial"/>
      <family val="2"/>
      <charset val="238"/>
    </font>
    <font>
      <b/>
      <sz val="12"/>
      <color rgb="FFC00000"/>
      <name val="Arial"/>
      <family val="2"/>
      <charset val="238"/>
    </font>
    <font>
      <b/>
      <sz val="8"/>
      <color indexed="60"/>
      <name val="Arial"/>
      <family val="2"/>
      <charset val="238"/>
    </font>
    <font>
      <b/>
      <sz val="12"/>
      <color rgb="FFC00000"/>
      <name val="Arial"/>
      <family val="2"/>
    </font>
    <font>
      <sz val="10"/>
      <name val="Arial"/>
      <family val="2"/>
    </font>
    <font>
      <b/>
      <sz val="9"/>
      <color rgb="FFC00000"/>
      <name val="Arial"/>
      <family val="2"/>
    </font>
    <font>
      <b/>
      <sz val="11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2"/>
      <color indexed="60"/>
      <name val="Calibri"/>
      <family val="2"/>
      <charset val="238"/>
    </font>
    <font>
      <b/>
      <i/>
      <sz val="10"/>
      <color rgb="FFC00000"/>
      <name val="Calibri"/>
      <family val="2"/>
      <charset val="238"/>
      <scheme val="minor"/>
    </font>
    <font>
      <b/>
      <i/>
      <sz val="10"/>
      <color indexed="60"/>
      <name val="Calibri"/>
      <family val="2"/>
      <charset val="238"/>
    </font>
    <font>
      <sz val="12"/>
      <name val="Arial"/>
      <family val="2"/>
    </font>
    <font>
      <b/>
      <sz val="10"/>
      <color rgb="FFC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C00000"/>
      <name val="Calibri"/>
      <family val="2"/>
      <charset val="238"/>
      <scheme val="minor"/>
    </font>
    <font>
      <b/>
      <sz val="10"/>
      <color indexed="60"/>
      <name val="Calibri"/>
      <family val="2"/>
      <charset val="238"/>
    </font>
    <font>
      <b/>
      <sz val="10"/>
      <color indexed="60"/>
      <name val="Calibri"/>
      <family val="2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 Light"/>
      <family val="2"/>
    </font>
    <font>
      <b/>
      <sz val="7.5"/>
      <name val="Arial"/>
      <family val="2"/>
    </font>
    <font>
      <b/>
      <sz val="7.5"/>
      <color indexed="60"/>
      <name val="Arial"/>
      <family val="2"/>
    </font>
    <font>
      <sz val="11"/>
      <color theme="0"/>
      <name val="Calibri"/>
      <family val="2"/>
      <scheme val="minor"/>
    </font>
    <font>
      <sz val="7"/>
      <name val="Arial"/>
      <family val="2"/>
    </font>
    <font>
      <b/>
      <u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3" fillId="0" borderId="0"/>
  </cellStyleXfs>
  <cellXfs count="27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0" fillId="0" borderId="0" xfId="0" applyAlignment="1">
      <alignment horizontal="center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/>
    </xf>
    <xf numFmtId="0" fontId="6" fillId="0" borderId="0" xfId="0" applyFont="1" applyFill="1"/>
    <xf numFmtId="0" fontId="0" fillId="0" borderId="0" xfId="0" applyFill="1"/>
    <xf numFmtId="0" fontId="8" fillId="0" borderId="2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0" borderId="10" xfId="0" applyFont="1" applyFill="1" applyBorder="1" applyAlignment="1"/>
    <xf numFmtId="49" fontId="17" fillId="2" borderId="29" xfId="0" applyNumberFormat="1" applyFont="1" applyFill="1" applyBorder="1" applyAlignment="1">
      <alignment horizontal="center"/>
    </xf>
    <xf numFmtId="0" fontId="6" fillId="0" borderId="30" xfId="0" applyFont="1" applyFill="1" applyBorder="1" applyAlignment="1"/>
    <xf numFmtId="0" fontId="6" fillId="0" borderId="13" xfId="0" applyFont="1" applyFill="1" applyBorder="1" applyAlignment="1"/>
    <xf numFmtId="49" fontId="18" fillId="0" borderId="1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164" fontId="6" fillId="2" borderId="5" xfId="0" applyNumberFormat="1" applyFont="1" applyFill="1" applyBorder="1" applyAlignment="1">
      <alignment horizontal="right"/>
    </xf>
    <xf numFmtId="164" fontId="17" fillId="3" borderId="29" xfId="0" applyNumberFormat="1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0" fontId="19" fillId="3" borderId="2" xfId="0" applyFont="1" applyFill="1" applyBorder="1" applyAlignment="1">
      <alignment horizontal="center"/>
    </xf>
    <xf numFmtId="0" fontId="19" fillId="3" borderId="3" xfId="0" applyFont="1" applyFill="1" applyBorder="1" applyAlignment="1">
      <alignment horizontal="center"/>
    </xf>
    <xf numFmtId="164" fontId="19" fillId="3" borderId="5" xfId="0" applyNumberFormat="1" applyFont="1" applyFill="1" applyBorder="1" applyAlignment="1">
      <alignment horizontal="center"/>
    </xf>
    <xf numFmtId="164" fontId="10" fillId="3" borderId="29" xfId="0" applyNumberFormat="1" applyFont="1" applyFill="1" applyBorder="1" applyAlignment="1">
      <alignment horizontal="center"/>
    </xf>
    <xf numFmtId="0" fontId="20" fillId="3" borderId="2" xfId="0" applyFont="1" applyFill="1" applyBorder="1" applyAlignment="1">
      <alignment horizontal="center"/>
    </xf>
    <xf numFmtId="0" fontId="20" fillId="3" borderId="3" xfId="0" applyFont="1" applyFill="1" applyBorder="1" applyAlignment="1">
      <alignment horizontal="center" wrapText="1"/>
    </xf>
    <xf numFmtId="164" fontId="20" fillId="3" borderId="5" xfId="0" applyNumberFormat="1" applyFont="1" applyFill="1" applyBorder="1" applyAlignment="1">
      <alignment horizontal="center"/>
    </xf>
    <xf numFmtId="164" fontId="11" fillId="3" borderId="29" xfId="0" applyNumberFormat="1" applyFont="1" applyFill="1" applyBorder="1" applyAlignment="1">
      <alignment horizontal="center"/>
    </xf>
    <xf numFmtId="164" fontId="20" fillId="2" borderId="5" xfId="0" applyNumberFormat="1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164" fontId="10" fillId="4" borderId="5" xfId="0" applyNumberFormat="1" applyFont="1" applyFill="1" applyBorder="1" applyAlignment="1">
      <alignment horizontal="center"/>
    </xf>
    <xf numFmtId="164" fontId="10" fillId="4" borderId="29" xfId="0" applyNumberFormat="1" applyFont="1" applyFill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164" fontId="8" fillId="2" borderId="5" xfId="0" applyNumberFormat="1" applyFont="1" applyFill="1" applyBorder="1" applyAlignment="1">
      <alignment horizontal="center"/>
    </xf>
    <xf numFmtId="164" fontId="11" fillId="0" borderId="29" xfId="0" applyNumberFormat="1" applyFont="1" applyBorder="1" applyAlignment="1">
      <alignment horizontal="center"/>
    </xf>
    <xf numFmtId="164" fontId="10" fillId="5" borderId="35" xfId="0" applyNumberFormat="1" applyFont="1" applyFill="1" applyBorder="1" applyAlignment="1">
      <alignment horizontal="center"/>
    </xf>
    <xf numFmtId="164" fontId="10" fillId="5" borderId="36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wrapText="1"/>
    </xf>
    <xf numFmtId="164" fontId="8" fillId="0" borderId="0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Border="1"/>
    <xf numFmtId="0" fontId="14" fillId="0" borderId="0" xfId="0" applyFont="1" applyBorder="1"/>
    <xf numFmtId="0" fontId="14" fillId="0" borderId="0" xfId="0" applyFont="1"/>
    <xf numFmtId="0" fontId="23" fillId="0" borderId="0" xfId="0" applyFont="1" applyBorder="1"/>
    <xf numFmtId="0" fontId="24" fillId="0" borderId="0" xfId="0" applyFont="1" applyBorder="1"/>
    <xf numFmtId="0" fontId="25" fillId="0" borderId="2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26" fillId="0" borderId="0" xfId="0" applyFont="1" applyBorder="1"/>
    <xf numFmtId="0" fontId="27" fillId="0" borderId="0" xfId="0" applyFont="1" applyBorder="1"/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5" fillId="0" borderId="24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30" fillId="0" borderId="23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3" fillId="2" borderId="32" xfId="0" applyFont="1" applyFill="1" applyBorder="1" applyAlignment="1">
      <alignment horizontal="center" vertical="center"/>
    </xf>
    <xf numFmtId="3" fontId="33" fillId="2" borderId="5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/>
    </xf>
    <xf numFmtId="0" fontId="6" fillId="2" borderId="55" xfId="0" applyFont="1" applyFill="1" applyBorder="1" applyAlignment="1">
      <alignment horizontal="center"/>
    </xf>
    <xf numFmtId="0" fontId="6" fillId="2" borderId="50" xfId="0" applyFont="1" applyFill="1" applyBorder="1" applyAlignment="1">
      <alignment horizontal="center"/>
    </xf>
    <xf numFmtId="0" fontId="6" fillId="2" borderId="56" xfId="0" applyFont="1" applyFill="1" applyBorder="1" applyAlignment="1">
      <alignment horizontal="center"/>
    </xf>
    <xf numFmtId="164" fontId="6" fillId="2" borderId="50" xfId="0" applyNumberFormat="1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2" fillId="0" borderId="0" xfId="0" applyFont="1" applyAlignment="1"/>
    <xf numFmtId="0" fontId="22" fillId="0" borderId="0" xfId="0" applyFont="1"/>
    <xf numFmtId="0" fontId="34" fillId="0" borderId="0" xfId="0" applyFont="1" applyBorder="1" applyAlignment="1">
      <alignment horizontal="left"/>
    </xf>
    <xf numFmtId="0" fontId="35" fillId="0" borderId="0" xfId="0" applyFont="1" applyAlignment="1">
      <alignment horizontal="center"/>
    </xf>
    <xf numFmtId="0" fontId="16" fillId="0" borderId="0" xfId="0" applyFont="1"/>
    <xf numFmtId="0" fontId="0" fillId="0" borderId="0" xfId="0" applyAlignment="1">
      <alignment vertical="center" wrapText="1"/>
    </xf>
    <xf numFmtId="0" fontId="36" fillId="0" borderId="5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36" fillId="0" borderId="4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39" fillId="0" borderId="0" xfId="0" applyFont="1" applyAlignment="1">
      <alignment horizontal="left"/>
    </xf>
    <xf numFmtId="0" fontId="39" fillId="0" borderId="0" xfId="0" applyFont="1"/>
    <xf numFmtId="0" fontId="3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left" vertical="center"/>
    </xf>
    <xf numFmtId="0" fontId="4" fillId="0" borderId="0" xfId="2" applyFont="1" applyFill="1" applyBorder="1" applyAlignment="1">
      <alignment vertical="center"/>
    </xf>
    <xf numFmtId="0" fontId="9" fillId="0" borderId="0" xfId="2" applyFont="1" applyFill="1" applyAlignment="1">
      <alignment vertical="center"/>
    </xf>
    <xf numFmtId="0" fontId="33" fillId="0" borderId="0" xfId="2" applyFill="1" applyAlignment="1">
      <alignment vertical="center"/>
    </xf>
    <xf numFmtId="0" fontId="33" fillId="0" borderId="0" xfId="2" applyFill="1" applyBorder="1" applyAlignment="1">
      <alignment vertical="center"/>
    </xf>
    <xf numFmtId="0" fontId="7" fillId="0" borderId="0" xfId="2" applyFont="1" applyFill="1" applyAlignment="1">
      <alignment vertical="center"/>
    </xf>
    <xf numFmtId="0" fontId="13" fillId="0" borderId="0" xfId="2" applyFont="1" applyFill="1" applyAlignment="1">
      <alignment vertical="center"/>
    </xf>
    <xf numFmtId="0" fontId="13" fillId="0" borderId="0" xfId="2" applyFont="1" applyFill="1" applyBorder="1" applyAlignment="1">
      <alignment vertical="center"/>
    </xf>
    <xf numFmtId="0" fontId="33" fillId="0" borderId="0" xfId="2" applyFill="1" applyAlignment="1">
      <alignment vertical="center" wrapText="1"/>
    </xf>
    <xf numFmtId="0" fontId="9" fillId="0" borderId="0" xfId="2" applyFont="1" applyFill="1" applyAlignment="1">
      <alignment vertical="center" wrapText="1"/>
    </xf>
    <xf numFmtId="0" fontId="33" fillId="0" borderId="0" xfId="2" applyFill="1" applyBorder="1" applyAlignment="1">
      <alignment vertical="center" wrapText="1"/>
    </xf>
    <xf numFmtId="0" fontId="8" fillId="0" borderId="65" xfId="2" applyFont="1" applyFill="1" applyBorder="1" applyAlignment="1">
      <alignment horizontal="center" vertical="center" wrapText="1"/>
    </xf>
    <xf numFmtId="0" fontId="8" fillId="0" borderId="14" xfId="2" applyFont="1" applyFill="1" applyBorder="1" applyAlignment="1">
      <alignment horizontal="center" vertical="center" wrapText="1"/>
    </xf>
    <xf numFmtId="0" fontId="8" fillId="0" borderId="21" xfId="2" applyFont="1" applyFill="1" applyBorder="1" applyAlignment="1">
      <alignment horizontal="center" vertical="center" wrapText="1"/>
    </xf>
    <xf numFmtId="0" fontId="33" fillId="2" borderId="69" xfId="2" applyFill="1" applyBorder="1" applyAlignment="1">
      <alignment vertical="center" wrapText="1"/>
    </xf>
    <xf numFmtId="0" fontId="33" fillId="2" borderId="31" xfId="2" applyFill="1" applyBorder="1" applyAlignment="1">
      <alignment vertical="center" wrapText="1"/>
    </xf>
    <xf numFmtId="0" fontId="33" fillId="2" borderId="17" xfId="2" applyFill="1" applyBorder="1" applyAlignment="1">
      <alignment vertical="center" wrapText="1"/>
    </xf>
    <xf numFmtId="0" fontId="33" fillId="2" borderId="2" xfId="2" applyFill="1" applyBorder="1" applyAlignment="1">
      <alignment vertical="center" wrapText="1"/>
    </xf>
    <xf numFmtId="0" fontId="33" fillId="2" borderId="5" xfId="2" applyFill="1" applyBorder="1" applyAlignment="1">
      <alignment vertical="center" wrapText="1"/>
    </xf>
    <xf numFmtId="0" fontId="33" fillId="2" borderId="29" xfId="2" applyFill="1" applyBorder="1" applyAlignment="1">
      <alignment vertical="center" wrapText="1"/>
    </xf>
    <xf numFmtId="0" fontId="33" fillId="2" borderId="58" xfId="2" applyFill="1" applyBorder="1" applyAlignment="1">
      <alignment vertical="center" wrapText="1"/>
    </xf>
    <xf numFmtId="0" fontId="33" fillId="2" borderId="35" xfId="2" applyFill="1" applyBorder="1" applyAlignment="1">
      <alignment vertical="center" wrapText="1"/>
    </xf>
    <xf numFmtId="0" fontId="33" fillId="2" borderId="36" xfId="2" applyFill="1" applyBorder="1" applyAlignment="1">
      <alignment vertical="center" wrapText="1"/>
    </xf>
    <xf numFmtId="0" fontId="5" fillId="0" borderId="0" xfId="2" applyFont="1" applyFill="1" applyBorder="1" applyAlignment="1">
      <alignment vertical="center" wrapText="1"/>
    </xf>
    <xf numFmtId="0" fontId="41" fillId="0" borderId="0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vertical="center" wrapText="1"/>
    </xf>
    <xf numFmtId="0" fontId="36" fillId="2" borderId="5" xfId="0" applyFont="1" applyFill="1" applyBorder="1" applyAlignment="1">
      <alignment horizontal="left" vertical="center" wrapText="1"/>
    </xf>
    <xf numFmtId="0" fontId="42" fillId="0" borderId="40" xfId="0" applyFont="1" applyBorder="1" applyAlignment="1">
      <alignment horizontal="center" vertical="center" wrapText="1"/>
    </xf>
    <xf numFmtId="0" fontId="43" fillId="2" borderId="43" xfId="0" applyFont="1" applyFill="1" applyBorder="1" applyAlignment="1">
      <alignment horizontal="center" vertical="center" wrapText="1"/>
    </xf>
    <xf numFmtId="0" fontId="42" fillId="0" borderId="43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36" fillId="2" borderId="5" xfId="0" applyNumberFormat="1" applyFont="1" applyFill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36" fillId="0" borderId="25" xfId="0" applyFont="1" applyFill="1" applyBorder="1" applyAlignment="1">
      <alignment horizontal="center" vertical="center" wrapText="1"/>
    </xf>
    <xf numFmtId="0" fontId="36" fillId="0" borderId="30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16" fillId="2" borderId="60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center" wrapText="1"/>
    </xf>
    <xf numFmtId="0" fontId="16" fillId="0" borderId="61" xfId="0" applyFont="1" applyFill="1" applyBorder="1" applyAlignment="1">
      <alignment horizontal="center" vertical="center" wrapText="1"/>
    </xf>
    <xf numFmtId="0" fontId="48" fillId="0" borderId="2" xfId="0" applyFont="1" applyBorder="1" applyAlignment="1">
      <alignment horizontal="center" vertical="center" wrapText="1"/>
    </xf>
    <xf numFmtId="0" fontId="36" fillId="0" borderId="3" xfId="0" applyFont="1" applyFill="1" applyBorder="1" applyAlignment="1">
      <alignment horizontal="center" vertical="center" wrapText="1"/>
    </xf>
    <xf numFmtId="0" fontId="49" fillId="0" borderId="5" xfId="0" applyFont="1" applyFill="1" applyBorder="1" applyAlignment="1">
      <alignment horizontal="center" vertical="center" wrapText="1"/>
    </xf>
    <xf numFmtId="0" fontId="49" fillId="0" borderId="29" xfId="0" applyFont="1" applyFill="1" applyBorder="1" applyAlignment="1">
      <alignment horizontal="center" vertical="center" wrapText="1"/>
    </xf>
    <xf numFmtId="9" fontId="33" fillId="3" borderId="4" xfId="1" applyFont="1" applyFill="1" applyBorder="1" applyAlignment="1">
      <alignment horizontal="center" vertical="center" wrapText="1"/>
    </xf>
    <xf numFmtId="0" fontId="44" fillId="0" borderId="5" xfId="0" applyFont="1" applyFill="1" applyBorder="1" applyAlignment="1">
      <alignment horizontal="center" vertical="center" wrapText="1"/>
    </xf>
    <xf numFmtId="0" fontId="44" fillId="0" borderId="29" xfId="0" applyFont="1" applyFill="1" applyBorder="1" applyAlignment="1">
      <alignment horizontal="center" vertical="center" wrapText="1"/>
    </xf>
    <xf numFmtId="0" fontId="48" fillId="0" borderId="58" xfId="0" applyFont="1" applyBorder="1" applyAlignment="1">
      <alignment horizontal="center" vertical="center" wrapText="1"/>
    </xf>
    <xf numFmtId="0" fontId="36" fillId="2" borderId="35" xfId="0" applyFont="1" applyFill="1" applyBorder="1" applyAlignment="1">
      <alignment horizontal="left" vertical="center" wrapText="1"/>
    </xf>
    <xf numFmtId="0" fontId="36" fillId="0" borderId="35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44" fillId="0" borderId="35" xfId="0" applyFont="1" applyFill="1" applyBorder="1" applyAlignment="1">
      <alignment horizontal="center" vertical="center" wrapText="1"/>
    </xf>
    <xf numFmtId="0" fontId="44" fillId="0" borderId="36" xfId="0" applyFont="1" applyFill="1" applyBorder="1" applyAlignment="1">
      <alignment horizontal="center" vertical="center" wrapText="1"/>
    </xf>
    <xf numFmtId="0" fontId="44" fillId="0" borderId="0" xfId="0" applyFont="1"/>
    <xf numFmtId="0" fontId="44" fillId="0" borderId="0" xfId="0" applyFont="1" applyAlignment="1">
      <alignment horizontal="center"/>
    </xf>
    <xf numFmtId="0" fontId="9" fillId="2" borderId="31" xfId="2" applyFont="1" applyFill="1" applyBorder="1" applyAlignment="1">
      <alignment vertical="center" wrapText="1"/>
    </xf>
    <xf numFmtId="0" fontId="50" fillId="0" borderId="0" xfId="2" applyFont="1" applyFill="1"/>
    <xf numFmtId="0" fontId="50" fillId="0" borderId="2" xfId="2" applyFont="1" applyFill="1" applyBorder="1"/>
    <xf numFmtId="0" fontId="50" fillId="0" borderId="5" xfId="2" applyFont="1" applyFill="1" applyBorder="1"/>
    <xf numFmtId="0" fontId="50" fillId="0" borderId="29" xfId="2" applyFont="1" applyFill="1" applyBorder="1"/>
    <xf numFmtId="3" fontId="50" fillId="0" borderId="2" xfId="2" applyNumberFormat="1" applyFont="1" applyFill="1" applyBorder="1"/>
    <xf numFmtId="3" fontId="50" fillId="0" borderId="5" xfId="2" applyNumberFormat="1" applyFont="1" applyFill="1" applyBorder="1"/>
    <xf numFmtId="0" fontId="50" fillId="0" borderId="70" xfId="2" applyFont="1" applyFill="1" applyBorder="1"/>
    <xf numFmtId="0" fontId="50" fillId="0" borderId="71" xfId="2" applyFont="1" applyFill="1" applyBorder="1"/>
    <xf numFmtId="0" fontId="50" fillId="0" borderId="58" xfId="2" applyFont="1" applyFill="1" applyBorder="1"/>
    <xf numFmtId="0" fontId="50" fillId="0" borderId="35" xfId="2" applyFont="1" applyFill="1" applyBorder="1"/>
    <xf numFmtId="0" fontId="50" fillId="0" borderId="36" xfId="2" applyFont="1" applyFill="1" applyBorder="1"/>
    <xf numFmtId="0" fontId="30" fillId="0" borderId="18" xfId="0" applyFont="1" applyBorder="1" applyAlignment="1">
      <alignment horizontal="center"/>
    </xf>
    <xf numFmtId="49" fontId="9" fillId="0" borderId="32" xfId="0" applyNumberFormat="1" applyFont="1" applyBorder="1" applyAlignment="1">
      <alignment horizontal="center" vertical="center"/>
    </xf>
    <xf numFmtId="0" fontId="33" fillId="2" borderId="33" xfId="0" applyFont="1" applyFill="1" applyBorder="1" applyAlignment="1">
      <alignment horizontal="center" vertical="center"/>
    </xf>
    <xf numFmtId="3" fontId="33" fillId="2" borderId="40" xfId="0" applyNumberFormat="1" applyFont="1" applyFill="1" applyBorder="1" applyAlignment="1">
      <alignment horizontal="right" vertical="center"/>
    </xf>
    <xf numFmtId="3" fontId="33" fillId="2" borderId="43" xfId="0" applyNumberFormat="1" applyFont="1" applyFill="1" applyBorder="1" applyAlignment="1">
      <alignment horizontal="right" vertical="center"/>
    </xf>
    <xf numFmtId="3" fontId="33" fillId="3" borderId="75" xfId="0" applyNumberFormat="1" applyFont="1" applyFill="1" applyBorder="1" applyAlignment="1">
      <alignment horizontal="right" vertical="center"/>
    </xf>
    <xf numFmtId="3" fontId="33" fillId="2" borderId="2" xfId="0" applyNumberFormat="1" applyFont="1" applyFill="1" applyBorder="1" applyAlignment="1">
      <alignment horizontal="right" vertical="center"/>
    </xf>
    <xf numFmtId="3" fontId="33" fillId="3" borderId="29" xfId="0" applyNumberFormat="1" applyFont="1" applyFill="1" applyBorder="1" applyAlignment="1">
      <alignment horizontal="right" vertical="center"/>
    </xf>
    <xf numFmtId="3" fontId="33" fillId="2" borderId="58" xfId="0" applyNumberFormat="1" applyFont="1" applyFill="1" applyBorder="1" applyAlignment="1">
      <alignment horizontal="right" vertical="center"/>
    </xf>
    <xf numFmtId="3" fontId="33" fillId="2" borderId="35" xfId="0" applyNumberFormat="1" applyFont="1" applyFill="1" applyBorder="1" applyAlignment="1">
      <alignment horizontal="right" vertical="center"/>
    </xf>
    <xf numFmtId="3" fontId="33" fillId="3" borderId="36" xfId="0" applyNumberFormat="1" applyFont="1" applyFill="1" applyBorder="1" applyAlignment="1">
      <alignment horizontal="right" vertical="center"/>
    </xf>
    <xf numFmtId="3" fontId="33" fillId="3" borderId="41" xfId="0" applyNumberFormat="1" applyFont="1" applyFill="1" applyBorder="1" applyAlignment="1">
      <alignment horizontal="right" vertical="center"/>
    </xf>
    <xf numFmtId="3" fontId="33" fillId="3" borderId="3" xfId="0" applyNumberFormat="1" applyFont="1" applyFill="1" applyBorder="1" applyAlignment="1">
      <alignment horizontal="right" vertical="center"/>
    </xf>
    <xf numFmtId="3" fontId="33" fillId="3" borderId="63" xfId="0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3" fontId="53" fillId="6" borderId="0" xfId="0" applyNumberFormat="1" applyFont="1" applyFill="1"/>
    <xf numFmtId="3" fontId="54" fillId="2" borderId="73" xfId="0" applyNumberFormat="1" applyFont="1" applyFill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62" xfId="0" applyNumberFormat="1" applyFont="1" applyBorder="1" applyAlignment="1">
      <alignment horizontal="center" vertical="center"/>
    </xf>
    <xf numFmtId="49" fontId="9" fillId="0" borderId="67" xfId="0" applyNumberFormat="1" applyFont="1" applyBorder="1" applyAlignment="1">
      <alignment horizontal="center" vertical="center"/>
    </xf>
    <xf numFmtId="3" fontId="49" fillId="0" borderId="29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0" fontId="55" fillId="0" borderId="29" xfId="0" applyFont="1" applyFill="1" applyBorder="1" applyAlignment="1">
      <alignment horizontal="center" vertical="center" wrapText="1"/>
    </xf>
    <xf numFmtId="3" fontId="0" fillId="0" borderId="0" xfId="0" applyNumberFormat="1" applyFill="1"/>
    <xf numFmtId="3" fontId="56" fillId="6" borderId="0" xfId="0" applyNumberFormat="1" applyFont="1" applyFill="1"/>
    <xf numFmtId="0" fontId="33" fillId="2" borderId="36" xfId="2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20" fillId="0" borderId="32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10" fillId="5" borderId="33" xfId="0" applyFont="1" applyFill="1" applyBorder="1" applyAlignment="1">
      <alignment horizontal="center" vertical="center"/>
    </xf>
    <xf numFmtId="0" fontId="10" fillId="5" borderId="34" xfId="0" applyFont="1" applyFill="1" applyBorder="1" applyAlignment="1">
      <alignment horizontal="center" vertical="center"/>
    </xf>
    <xf numFmtId="0" fontId="28" fillId="0" borderId="37" xfId="0" applyFont="1" applyBorder="1" applyAlignment="1">
      <alignment horizontal="center"/>
    </xf>
    <xf numFmtId="0" fontId="29" fillId="0" borderId="37" xfId="0" applyFont="1" applyBorder="1" applyAlignment="1">
      <alignment horizontal="center"/>
    </xf>
    <xf numFmtId="0" fontId="28" fillId="0" borderId="38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9" fillId="0" borderId="39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74" xfId="0" applyFont="1" applyFill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32" fillId="3" borderId="42" xfId="0" applyFont="1" applyFill="1" applyBorder="1" applyAlignment="1">
      <alignment horizontal="center" vertical="center" wrapText="1"/>
    </xf>
    <xf numFmtId="0" fontId="32" fillId="3" borderId="47" xfId="0" applyFont="1" applyFill="1" applyBorder="1" applyAlignment="1">
      <alignment horizontal="center" vertical="center" wrapText="1"/>
    </xf>
    <xf numFmtId="0" fontId="32" fillId="3" borderId="45" xfId="0" applyFont="1" applyFill="1" applyBorder="1" applyAlignment="1">
      <alignment horizontal="center" vertical="center" wrapText="1"/>
    </xf>
    <xf numFmtId="0" fontId="32" fillId="3" borderId="4" xfId="0" applyFont="1" applyFill="1" applyBorder="1" applyAlignment="1">
      <alignment horizontal="center" vertical="center" wrapText="1"/>
    </xf>
    <xf numFmtId="0" fontId="32" fillId="3" borderId="46" xfId="0" applyFont="1" applyFill="1" applyBorder="1" applyAlignment="1">
      <alignment horizontal="center" vertical="center" wrapText="1"/>
    </xf>
    <xf numFmtId="0" fontId="32" fillId="3" borderId="49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1" fillId="0" borderId="42" xfId="0" applyFont="1" applyBorder="1" applyAlignment="1">
      <alignment horizontal="center" vertical="center" wrapText="1"/>
    </xf>
    <xf numFmtId="0" fontId="51" fillId="0" borderId="47" xfId="0" applyFont="1" applyBorder="1" applyAlignment="1">
      <alignment horizontal="center" vertical="center" wrapText="1"/>
    </xf>
    <xf numFmtId="0" fontId="36" fillId="2" borderId="41" xfId="0" applyFont="1" applyFill="1" applyBorder="1" applyAlignment="1">
      <alignment horizontal="center" vertical="center" wrapText="1"/>
    </xf>
    <xf numFmtId="0" fontId="36" fillId="2" borderId="27" xfId="0" applyFont="1" applyFill="1" applyBorder="1" applyAlignment="1">
      <alignment horizontal="center" vertical="center" wrapText="1"/>
    </xf>
    <xf numFmtId="0" fontId="36" fillId="2" borderId="45" xfId="0" applyFont="1" applyFill="1" applyBorder="1" applyAlignment="1">
      <alignment horizontal="center" vertical="center" wrapText="1"/>
    </xf>
    <xf numFmtId="0" fontId="42" fillId="0" borderId="5" xfId="0" applyFont="1" applyBorder="1" applyAlignment="1">
      <alignment horizontal="center" vertical="center" wrapText="1"/>
    </xf>
    <xf numFmtId="0" fontId="45" fillId="0" borderId="32" xfId="0" applyFont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 wrapText="1"/>
    </xf>
    <xf numFmtId="0" fontId="8" fillId="0" borderId="66" xfId="2" applyFont="1" applyFill="1" applyBorder="1" applyAlignment="1">
      <alignment horizontal="center" vertical="center" wrapText="1"/>
    </xf>
    <xf numFmtId="0" fontId="8" fillId="0" borderId="15" xfId="2" applyFont="1" applyFill="1" applyBorder="1" applyAlignment="1">
      <alignment horizontal="center" vertical="center" wrapText="1"/>
    </xf>
    <xf numFmtId="0" fontId="8" fillId="0" borderId="68" xfId="2" applyFont="1" applyFill="1" applyBorder="1" applyAlignment="1">
      <alignment horizontal="center" vertical="center" wrapText="1"/>
    </xf>
    <xf numFmtId="0" fontId="8" fillId="0" borderId="14" xfId="2" applyFont="1" applyFill="1" applyBorder="1" applyAlignment="1">
      <alignment horizontal="center" vertical="center" wrapText="1"/>
    </xf>
    <xf numFmtId="0" fontId="8" fillId="0" borderId="21" xfId="2" applyFont="1" applyFill="1" applyBorder="1" applyAlignment="1">
      <alignment horizontal="center" vertical="center" wrapText="1"/>
    </xf>
    <xf numFmtId="0" fontId="8" fillId="0" borderId="64" xfId="2" applyFont="1" applyFill="1" applyBorder="1" applyAlignment="1">
      <alignment horizontal="center" vertical="center" wrapText="1"/>
    </xf>
    <xf numFmtId="0" fontId="8" fillId="0" borderId="62" xfId="2" applyFont="1" applyFill="1" applyBorder="1" applyAlignment="1">
      <alignment horizontal="center" vertical="center" wrapText="1"/>
    </xf>
    <xf numFmtId="0" fontId="8" fillId="0" borderId="67" xfId="2" applyFont="1" applyFill="1" applyBorder="1" applyAlignment="1">
      <alignment horizontal="center" vertical="center" wrapText="1"/>
    </xf>
    <xf numFmtId="0" fontId="8" fillId="0" borderId="65" xfId="2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workbookViewId="0">
      <selection activeCell="F30" sqref="F30"/>
    </sheetView>
  </sheetViews>
  <sheetFormatPr defaultRowHeight="15" x14ac:dyDescent="0.25"/>
  <cols>
    <col min="1" max="1" width="12.42578125" style="4" customWidth="1"/>
    <col min="2" max="2" width="36.5703125" customWidth="1"/>
    <col min="3" max="3" width="15.42578125" customWidth="1"/>
    <col min="4" max="8" width="15.42578125" style="4" customWidth="1"/>
    <col min="9" max="9" width="15.85546875" style="63" customWidth="1"/>
  </cols>
  <sheetData>
    <row r="1" spans="1:10" s="1" customFormat="1" ht="15.75" x14ac:dyDescent="0.25">
      <c r="A1" s="13" t="s">
        <v>16</v>
      </c>
      <c r="D1" s="2"/>
      <c r="E1" s="2"/>
      <c r="F1" s="2"/>
      <c r="G1" s="2"/>
      <c r="H1" s="2"/>
      <c r="I1" s="14"/>
    </row>
    <row r="2" spans="1:10" ht="15.75" thickBot="1" x14ac:dyDescent="0.3">
      <c r="A2" s="15"/>
      <c r="B2" s="16"/>
      <c r="C2" s="16"/>
      <c r="D2" s="15"/>
      <c r="E2" s="15"/>
      <c r="F2" s="207"/>
      <c r="G2" s="17"/>
      <c r="H2" s="18"/>
      <c r="I2" s="19" t="s">
        <v>0</v>
      </c>
      <c r="J2" s="3"/>
    </row>
    <row r="3" spans="1:10" s="25" customFormat="1" x14ac:dyDescent="0.25">
      <c r="A3" s="20"/>
      <c r="B3" s="5"/>
      <c r="C3" s="5"/>
      <c r="D3" s="21"/>
      <c r="E3" s="21"/>
      <c r="F3" s="6"/>
      <c r="G3" s="6"/>
      <c r="H3" s="22"/>
      <c r="I3" s="23"/>
      <c r="J3" s="24"/>
    </row>
    <row r="4" spans="1:10" x14ac:dyDescent="0.25">
      <c r="A4" s="26" t="s">
        <v>1</v>
      </c>
      <c r="B4" s="27" t="s">
        <v>2</v>
      </c>
      <c r="C4" s="16"/>
      <c r="D4" s="16"/>
      <c r="E4" s="16"/>
      <c r="F4" s="16"/>
      <c r="G4" s="28"/>
      <c r="H4" s="7" t="s">
        <v>3</v>
      </c>
      <c r="I4" s="29" t="s">
        <v>17</v>
      </c>
      <c r="J4" s="3"/>
    </row>
    <row r="5" spans="1:10" x14ac:dyDescent="0.25">
      <c r="A5" s="26" t="s">
        <v>18</v>
      </c>
      <c r="B5" s="27" t="s">
        <v>19</v>
      </c>
      <c r="C5" s="30"/>
      <c r="D5" s="30"/>
      <c r="E5" s="30"/>
      <c r="F5" s="30"/>
      <c r="G5" s="31"/>
      <c r="H5" s="7" t="s">
        <v>20</v>
      </c>
      <c r="I5" s="29" t="s">
        <v>21</v>
      </c>
      <c r="J5" s="3"/>
    </row>
    <row r="6" spans="1:10" s="34" customFormat="1" x14ac:dyDescent="0.25">
      <c r="A6" s="213" t="s">
        <v>22</v>
      </c>
      <c r="B6" s="218" t="s">
        <v>15</v>
      </c>
      <c r="C6" s="9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9</v>
      </c>
      <c r="I6" s="32" t="s">
        <v>10</v>
      </c>
      <c r="J6" s="33"/>
    </row>
    <row r="7" spans="1:10" s="36" customFormat="1" x14ac:dyDescent="0.25">
      <c r="A7" s="214"/>
      <c r="B7" s="219"/>
      <c r="C7" s="10" t="s">
        <v>11</v>
      </c>
      <c r="D7" s="10" t="s">
        <v>12</v>
      </c>
      <c r="E7" s="10" t="s">
        <v>13</v>
      </c>
      <c r="F7" s="10" t="s">
        <v>13</v>
      </c>
      <c r="G7" s="10" t="s">
        <v>13</v>
      </c>
      <c r="H7" s="10" t="s">
        <v>11</v>
      </c>
      <c r="I7" s="221" t="s">
        <v>14</v>
      </c>
      <c r="J7" s="35"/>
    </row>
    <row r="8" spans="1:10" s="36" customFormat="1" ht="33.75" x14ac:dyDescent="0.25">
      <c r="A8" s="215"/>
      <c r="B8" s="220"/>
      <c r="C8" s="206" t="s">
        <v>141</v>
      </c>
      <c r="D8" s="206" t="s">
        <v>139</v>
      </c>
      <c r="E8" s="206" t="s">
        <v>140</v>
      </c>
      <c r="F8" s="206" t="s">
        <v>142</v>
      </c>
      <c r="G8" s="206" t="s">
        <v>153</v>
      </c>
      <c r="H8" s="206" t="s">
        <v>154</v>
      </c>
      <c r="I8" s="222"/>
      <c r="J8" s="35"/>
    </row>
    <row r="9" spans="1:10" x14ac:dyDescent="0.25">
      <c r="A9" s="37">
        <v>600</v>
      </c>
      <c r="B9" s="38" t="s">
        <v>23</v>
      </c>
      <c r="C9" s="39">
        <v>25242</v>
      </c>
      <c r="D9" s="39">
        <v>29159</v>
      </c>
      <c r="E9" s="39">
        <v>29159</v>
      </c>
      <c r="F9" s="39">
        <v>28108</v>
      </c>
      <c r="G9" s="39">
        <v>19437</v>
      </c>
      <c r="H9" s="39">
        <v>17227</v>
      </c>
      <c r="I9" s="40">
        <f>H9-G9</f>
        <v>-2210</v>
      </c>
      <c r="J9" s="3"/>
    </row>
    <row r="10" spans="1:10" x14ac:dyDescent="0.25">
      <c r="A10" s="37">
        <v>601</v>
      </c>
      <c r="B10" s="38" t="s">
        <v>24</v>
      </c>
      <c r="C10" s="39">
        <v>4204</v>
      </c>
      <c r="D10" s="39">
        <v>5141</v>
      </c>
      <c r="E10" s="39">
        <v>5141</v>
      </c>
      <c r="F10" s="39">
        <v>4895</v>
      </c>
      <c r="G10" s="39">
        <v>3427</v>
      </c>
      <c r="H10" s="39">
        <v>2870</v>
      </c>
      <c r="I10" s="40">
        <f t="shared" ref="I10:I15" si="0">H10-G10</f>
        <v>-557</v>
      </c>
      <c r="J10" s="3"/>
    </row>
    <row r="11" spans="1:10" x14ac:dyDescent="0.25">
      <c r="A11" s="37">
        <v>602</v>
      </c>
      <c r="B11" s="38" t="s">
        <v>25</v>
      </c>
      <c r="C11" s="39">
        <v>8347</v>
      </c>
      <c r="D11" s="39">
        <v>21100</v>
      </c>
      <c r="E11" s="39">
        <v>20100</v>
      </c>
      <c r="F11" s="39">
        <v>17450</v>
      </c>
      <c r="G11" s="39">
        <v>12864</v>
      </c>
      <c r="H11" s="39">
        <v>4933</v>
      </c>
      <c r="I11" s="40">
        <f t="shared" si="0"/>
        <v>-7931</v>
      </c>
      <c r="J11" s="3"/>
    </row>
    <row r="12" spans="1:10" ht="15.75" x14ac:dyDescent="0.25">
      <c r="A12" s="37">
        <v>603</v>
      </c>
      <c r="B12" s="38" t="s">
        <v>26</v>
      </c>
      <c r="C12" s="41"/>
      <c r="D12" s="208"/>
      <c r="E12" s="41"/>
      <c r="F12" s="41"/>
      <c r="G12" s="41"/>
      <c r="H12" s="41"/>
      <c r="I12" s="40">
        <f t="shared" si="0"/>
        <v>0</v>
      </c>
      <c r="J12" s="3"/>
    </row>
    <row r="13" spans="1:10" x14ac:dyDescent="0.25">
      <c r="A13" s="37">
        <v>604</v>
      </c>
      <c r="B13" s="38" t="s">
        <v>27</v>
      </c>
      <c r="C13" s="41"/>
      <c r="D13" s="41"/>
      <c r="E13" s="41"/>
      <c r="F13" s="41"/>
      <c r="G13" s="41"/>
      <c r="H13" s="41"/>
      <c r="I13" s="40">
        <f t="shared" si="0"/>
        <v>0</v>
      </c>
      <c r="J13" s="3"/>
    </row>
    <row r="14" spans="1:10" x14ac:dyDescent="0.25">
      <c r="A14" s="37">
        <v>605</v>
      </c>
      <c r="B14" s="38" t="s">
        <v>28</v>
      </c>
      <c r="C14" s="41"/>
      <c r="D14" s="41"/>
      <c r="E14" s="41"/>
      <c r="F14" s="41"/>
      <c r="G14" s="41"/>
      <c r="H14" s="41"/>
      <c r="I14" s="40">
        <f t="shared" si="0"/>
        <v>0</v>
      </c>
      <c r="J14" s="3"/>
    </row>
    <row r="15" spans="1:10" x14ac:dyDescent="0.25">
      <c r="A15" s="37">
        <v>606</v>
      </c>
      <c r="B15" s="38" t="s">
        <v>29</v>
      </c>
      <c r="C15" s="41">
        <v>50</v>
      </c>
      <c r="D15" s="41"/>
      <c r="E15" s="41"/>
      <c r="F15" s="41">
        <v>200</v>
      </c>
      <c r="G15" s="41">
        <v>200</v>
      </c>
      <c r="H15" s="41">
        <v>82</v>
      </c>
      <c r="I15" s="40">
        <f t="shared" si="0"/>
        <v>-118</v>
      </c>
      <c r="J15" s="3"/>
    </row>
    <row r="16" spans="1:10" s="12" customFormat="1" ht="12.75" x14ac:dyDescent="0.2">
      <c r="A16" s="42" t="s">
        <v>30</v>
      </c>
      <c r="B16" s="43" t="s">
        <v>31</v>
      </c>
      <c r="C16" s="44">
        <f>SUM(C9:C15)</f>
        <v>37843</v>
      </c>
      <c r="D16" s="44">
        <f t="shared" ref="D16:I16" si="1">SUM(D9:D15)</f>
        <v>55400</v>
      </c>
      <c r="E16" s="44">
        <f t="shared" si="1"/>
        <v>54400</v>
      </c>
      <c r="F16" s="44">
        <f t="shared" si="1"/>
        <v>50653</v>
      </c>
      <c r="G16" s="44">
        <f t="shared" si="1"/>
        <v>35928</v>
      </c>
      <c r="H16" s="44">
        <f t="shared" si="1"/>
        <v>25112</v>
      </c>
      <c r="I16" s="45">
        <f t="shared" si="1"/>
        <v>-10816</v>
      </c>
      <c r="J16" s="11"/>
    </row>
    <row r="17" spans="1:10" x14ac:dyDescent="0.25">
      <c r="A17" s="37">
        <v>230</v>
      </c>
      <c r="B17" s="38" t="s">
        <v>32</v>
      </c>
      <c r="C17" s="41"/>
      <c r="D17" s="41"/>
      <c r="E17" s="41"/>
      <c r="F17" s="41"/>
      <c r="G17" s="41"/>
      <c r="H17" s="41"/>
      <c r="I17" s="40">
        <f>H17-G17</f>
        <v>0</v>
      </c>
      <c r="J17" s="3"/>
    </row>
    <row r="18" spans="1:10" x14ac:dyDescent="0.25">
      <c r="A18" s="37">
        <v>231</v>
      </c>
      <c r="B18" s="38" t="s">
        <v>33</v>
      </c>
      <c r="C18" s="41">
        <v>38000</v>
      </c>
      <c r="D18" s="41">
        <v>13000</v>
      </c>
      <c r="E18" s="41">
        <v>5000</v>
      </c>
      <c r="F18" s="41">
        <v>5000</v>
      </c>
      <c r="G18" s="41">
        <v>5000</v>
      </c>
      <c r="H18" s="41">
        <v>560</v>
      </c>
      <c r="I18" s="40">
        <f>H18-G18</f>
        <v>-4440</v>
      </c>
      <c r="J18" s="3"/>
    </row>
    <row r="19" spans="1:10" x14ac:dyDescent="0.25">
      <c r="A19" s="37">
        <v>232</v>
      </c>
      <c r="B19" s="38" t="s">
        <v>34</v>
      </c>
      <c r="C19" s="41"/>
      <c r="D19" s="41"/>
      <c r="E19" s="41"/>
      <c r="F19" s="41"/>
      <c r="G19" s="41"/>
      <c r="H19" s="41"/>
      <c r="I19" s="40">
        <f>H19-G19</f>
        <v>0</v>
      </c>
      <c r="J19" s="3"/>
    </row>
    <row r="20" spans="1:10" ht="34.5" customHeight="1" x14ac:dyDescent="0.25">
      <c r="A20" s="46" t="s">
        <v>35</v>
      </c>
      <c r="B20" s="47" t="s">
        <v>36</v>
      </c>
      <c r="C20" s="48">
        <f>SUM(C17:C19)</f>
        <v>38000</v>
      </c>
      <c r="D20" s="48">
        <f t="shared" ref="D20:I20" si="2">SUM(D17:D19)</f>
        <v>13000</v>
      </c>
      <c r="E20" s="48">
        <f t="shared" si="2"/>
        <v>5000</v>
      </c>
      <c r="F20" s="48">
        <f t="shared" si="2"/>
        <v>5000</v>
      </c>
      <c r="G20" s="48">
        <f t="shared" si="2"/>
        <v>5000</v>
      </c>
      <c r="H20" s="48">
        <f t="shared" si="2"/>
        <v>560</v>
      </c>
      <c r="I20" s="49">
        <f t="shared" si="2"/>
        <v>-4440</v>
      </c>
      <c r="J20" s="3"/>
    </row>
    <row r="21" spans="1:10" x14ac:dyDescent="0.25">
      <c r="A21" s="37">
        <v>230</v>
      </c>
      <c r="B21" s="38" t="s">
        <v>32</v>
      </c>
      <c r="C21" s="50"/>
      <c r="D21" s="50"/>
      <c r="E21" s="50"/>
      <c r="F21" s="50"/>
      <c r="G21" s="50"/>
      <c r="H21" s="50"/>
      <c r="I21" s="40">
        <f>H21-G21</f>
        <v>0</v>
      </c>
      <c r="J21" s="3"/>
    </row>
    <row r="22" spans="1:10" x14ac:dyDescent="0.25">
      <c r="A22" s="37">
        <v>231</v>
      </c>
      <c r="B22" s="38" t="s">
        <v>33</v>
      </c>
      <c r="C22" s="50"/>
      <c r="D22" s="50"/>
      <c r="E22" s="50"/>
      <c r="F22" s="50"/>
      <c r="G22" s="50"/>
      <c r="H22" s="50"/>
      <c r="I22" s="40">
        <f>H22-G22</f>
        <v>0</v>
      </c>
      <c r="J22" s="3"/>
    </row>
    <row r="23" spans="1:10" x14ac:dyDescent="0.25">
      <c r="A23" s="37">
        <v>232</v>
      </c>
      <c r="B23" s="38" t="s">
        <v>34</v>
      </c>
      <c r="C23" s="50"/>
      <c r="D23" s="50"/>
      <c r="E23" s="50"/>
      <c r="F23" s="50"/>
      <c r="G23" s="50"/>
      <c r="H23" s="50"/>
      <c r="I23" s="40">
        <f>H23-G23</f>
        <v>0</v>
      </c>
      <c r="J23" s="3"/>
    </row>
    <row r="24" spans="1:10" ht="27" customHeight="1" x14ac:dyDescent="0.25">
      <c r="A24" s="46" t="s">
        <v>35</v>
      </c>
      <c r="B24" s="47" t="s">
        <v>37</v>
      </c>
      <c r="C24" s="48">
        <f>SUM(C21:C23)</f>
        <v>0</v>
      </c>
      <c r="D24" s="48">
        <f t="shared" ref="D24:I24" si="3">SUM(D21:D23)</f>
        <v>0</v>
      </c>
      <c r="E24" s="48">
        <f t="shared" si="3"/>
        <v>0</v>
      </c>
      <c r="F24" s="48">
        <f t="shared" si="3"/>
        <v>0</v>
      </c>
      <c r="G24" s="48">
        <f t="shared" si="3"/>
        <v>0</v>
      </c>
      <c r="H24" s="48">
        <f t="shared" si="3"/>
        <v>0</v>
      </c>
      <c r="I24" s="49">
        <f t="shared" si="3"/>
        <v>0</v>
      </c>
      <c r="J24" s="3"/>
    </row>
    <row r="25" spans="1:10" s="12" customFormat="1" ht="12.75" x14ac:dyDescent="0.2">
      <c r="A25" s="42" t="s">
        <v>38</v>
      </c>
      <c r="B25" s="51" t="s">
        <v>39</v>
      </c>
      <c r="C25" s="52">
        <f t="shared" ref="C25:I25" si="4">C20+C24</f>
        <v>38000</v>
      </c>
      <c r="D25" s="52">
        <f t="shared" si="4"/>
        <v>13000</v>
      </c>
      <c r="E25" s="52">
        <f t="shared" si="4"/>
        <v>5000</v>
      </c>
      <c r="F25" s="52">
        <f t="shared" si="4"/>
        <v>5000</v>
      </c>
      <c r="G25" s="52">
        <f t="shared" si="4"/>
        <v>5000</v>
      </c>
      <c r="H25" s="52">
        <f t="shared" si="4"/>
        <v>560</v>
      </c>
      <c r="I25" s="53">
        <f t="shared" si="4"/>
        <v>-4440</v>
      </c>
      <c r="J25" s="11"/>
    </row>
    <row r="26" spans="1:10" x14ac:dyDescent="0.25">
      <c r="A26" s="223" t="s">
        <v>40</v>
      </c>
      <c r="B26" s="224"/>
      <c r="C26" s="54"/>
      <c r="D26" s="54"/>
      <c r="E26" s="54"/>
      <c r="F26" s="54"/>
      <c r="G26" s="54"/>
      <c r="H26" s="55">
        <v>0</v>
      </c>
      <c r="I26" s="56"/>
    </row>
    <row r="27" spans="1:10" s="12" customFormat="1" ht="13.5" thickBot="1" x14ac:dyDescent="0.25">
      <c r="A27" s="225" t="s">
        <v>41</v>
      </c>
      <c r="B27" s="226"/>
      <c r="C27" s="57">
        <f t="shared" ref="C27:I27" si="5">C16+C25+C26</f>
        <v>75843</v>
      </c>
      <c r="D27" s="57">
        <f t="shared" si="5"/>
        <v>68400</v>
      </c>
      <c r="E27" s="57">
        <f t="shared" si="5"/>
        <v>59400</v>
      </c>
      <c r="F27" s="57">
        <f t="shared" si="5"/>
        <v>55653</v>
      </c>
      <c r="G27" s="57">
        <f t="shared" si="5"/>
        <v>40928</v>
      </c>
      <c r="H27" s="57">
        <f t="shared" si="5"/>
        <v>25672</v>
      </c>
      <c r="I27" s="58">
        <f t="shared" si="5"/>
        <v>-15256</v>
      </c>
    </row>
    <row r="28" spans="1:10" x14ac:dyDescent="0.25">
      <c r="A28" s="59"/>
      <c r="B28" s="60"/>
      <c r="C28" s="60"/>
      <c r="D28" s="61"/>
      <c r="E28" s="61"/>
      <c r="F28" s="61"/>
      <c r="G28" s="61"/>
      <c r="H28" s="61"/>
      <c r="I28" s="62"/>
    </row>
    <row r="29" spans="1:10" x14ac:dyDescent="0.25">
      <c r="A29" s="59"/>
      <c r="B29" s="60"/>
      <c r="C29" s="60"/>
      <c r="D29" s="61"/>
      <c r="E29" s="61"/>
      <c r="F29" s="61"/>
      <c r="G29" s="61"/>
      <c r="H29" s="61"/>
      <c r="I29" s="62"/>
    </row>
  </sheetData>
  <mergeCells count="5">
    <mergeCell ref="A6:A8"/>
    <mergeCell ref="B6:B8"/>
    <mergeCell ref="I7:I8"/>
    <mergeCell ref="A26:B26"/>
    <mergeCell ref="A27:B27"/>
  </mergeCell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H31"/>
  <sheetViews>
    <sheetView topLeftCell="A16" workbookViewId="0">
      <selection activeCell="H34" sqref="H34"/>
    </sheetView>
  </sheetViews>
  <sheetFormatPr defaultRowHeight="15" x14ac:dyDescent="0.25"/>
  <cols>
    <col min="2" max="2" width="34.42578125" customWidth="1"/>
    <col min="3" max="3" width="16" customWidth="1"/>
    <col min="4" max="15" width="12" customWidth="1"/>
    <col min="16" max="16" width="10.85546875" customWidth="1"/>
    <col min="19" max="19" width="22.85546875" customWidth="1"/>
    <col min="73" max="77" width="13.85546875" customWidth="1"/>
  </cols>
  <sheetData>
    <row r="2" spans="1:19" s="66" customFormat="1" ht="15.75" x14ac:dyDescent="0.25">
      <c r="A2" s="64" t="s">
        <v>42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9" s="66" customFormat="1" ht="15.75" x14ac:dyDescent="0.25">
      <c r="A3" s="67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9" x14ac:dyDescent="0.25">
      <c r="A4" s="69" t="s">
        <v>1</v>
      </c>
      <c r="B4" s="27" t="s">
        <v>2</v>
      </c>
      <c r="C4" s="70" t="s">
        <v>3</v>
      </c>
      <c r="D4" s="71">
        <v>14</v>
      </c>
      <c r="E4" s="72"/>
      <c r="F4" s="72"/>
      <c r="G4" s="72"/>
      <c r="H4" s="72"/>
      <c r="I4" s="72"/>
      <c r="J4" s="72"/>
      <c r="K4" s="73"/>
      <c r="L4" s="73"/>
      <c r="M4" s="73"/>
      <c r="N4" s="73"/>
    </row>
    <row r="5" spans="1:19" x14ac:dyDescent="0.25">
      <c r="A5" s="74"/>
      <c r="B5" s="75"/>
      <c r="C5" s="75"/>
      <c r="D5" s="75"/>
      <c r="E5" s="72"/>
      <c r="F5" s="72"/>
      <c r="G5" s="72"/>
      <c r="H5" s="72"/>
      <c r="I5" s="72"/>
      <c r="J5" s="72"/>
      <c r="K5" s="73"/>
      <c r="L5" s="73"/>
      <c r="M5" s="73"/>
      <c r="N5" s="73"/>
    </row>
    <row r="6" spans="1:19" x14ac:dyDescent="0.25">
      <c r="A6" s="69" t="s">
        <v>18</v>
      </c>
      <c r="B6" s="27" t="s">
        <v>19</v>
      </c>
      <c r="C6" s="70" t="s">
        <v>20</v>
      </c>
      <c r="D6" s="71">
        <v>1014045</v>
      </c>
      <c r="E6" s="76"/>
      <c r="F6" s="77"/>
      <c r="G6" s="77"/>
      <c r="H6" s="77"/>
      <c r="I6" s="77"/>
      <c r="J6" s="77"/>
      <c r="K6" s="73"/>
      <c r="L6" s="73"/>
      <c r="M6" s="73"/>
      <c r="N6" s="73"/>
    </row>
    <row r="7" spans="1:19" ht="15.75" thickBot="1" x14ac:dyDescent="0.3">
      <c r="A7" s="227"/>
      <c r="B7" s="228"/>
    </row>
    <row r="8" spans="1:19" s="80" customFormat="1" ht="16.5" thickBot="1" x14ac:dyDescent="0.3">
      <c r="A8" s="183"/>
      <c r="B8" s="78" t="s">
        <v>0</v>
      </c>
      <c r="C8" s="79"/>
      <c r="D8" s="79"/>
      <c r="E8" s="79"/>
      <c r="F8" s="79" t="s">
        <v>43</v>
      </c>
      <c r="G8" s="79"/>
      <c r="H8" s="79"/>
      <c r="I8" s="79" t="s">
        <v>44</v>
      </c>
      <c r="J8" s="79"/>
      <c r="K8" s="79"/>
      <c r="L8" s="79" t="s">
        <v>45</v>
      </c>
      <c r="M8" s="79"/>
      <c r="N8" s="79"/>
      <c r="O8" s="79" t="s">
        <v>46</v>
      </c>
      <c r="P8" s="229" t="s">
        <v>47</v>
      </c>
      <c r="Q8" s="230"/>
      <c r="R8" s="231"/>
      <c r="S8" s="232" t="s">
        <v>48</v>
      </c>
    </row>
    <row r="9" spans="1:19" s="81" customFormat="1" ht="11.25" customHeight="1" x14ac:dyDescent="0.25">
      <c r="A9" s="234" t="s">
        <v>49</v>
      </c>
      <c r="B9" s="234" t="s">
        <v>50</v>
      </c>
      <c r="C9" s="236" t="s">
        <v>51</v>
      </c>
      <c r="D9" s="238" t="s">
        <v>52</v>
      </c>
      <c r="E9" s="239" t="s">
        <v>53</v>
      </c>
      <c r="F9" s="240" t="s">
        <v>54</v>
      </c>
      <c r="G9" s="242" t="s">
        <v>55</v>
      </c>
      <c r="H9" s="239" t="s">
        <v>56</v>
      </c>
      <c r="I9" s="240" t="s">
        <v>57</v>
      </c>
      <c r="J9" s="254" t="s">
        <v>155</v>
      </c>
      <c r="K9" s="254" t="s">
        <v>156</v>
      </c>
      <c r="L9" s="240" t="s">
        <v>58</v>
      </c>
      <c r="M9" s="242" t="s">
        <v>157</v>
      </c>
      <c r="N9" s="239" t="s">
        <v>158</v>
      </c>
      <c r="O9" s="240" t="s">
        <v>59</v>
      </c>
      <c r="P9" s="246" t="s">
        <v>60</v>
      </c>
      <c r="Q9" s="248" t="s">
        <v>61</v>
      </c>
      <c r="R9" s="250" t="s">
        <v>62</v>
      </c>
      <c r="S9" s="233"/>
    </row>
    <row r="10" spans="1:19" s="81" customFormat="1" ht="83.25" customHeight="1" thickBot="1" x14ac:dyDescent="0.3">
      <c r="A10" s="235"/>
      <c r="B10" s="235"/>
      <c r="C10" s="237"/>
      <c r="D10" s="216"/>
      <c r="E10" s="217"/>
      <c r="F10" s="241"/>
      <c r="G10" s="243"/>
      <c r="H10" s="244"/>
      <c r="I10" s="245"/>
      <c r="J10" s="255"/>
      <c r="K10" s="255"/>
      <c r="L10" s="245"/>
      <c r="M10" s="243"/>
      <c r="N10" s="244"/>
      <c r="O10" s="245"/>
      <c r="P10" s="247"/>
      <c r="Q10" s="249"/>
      <c r="R10" s="251"/>
      <c r="S10" s="233"/>
    </row>
    <row r="11" spans="1:19" s="34" customFormat="1" ht="111.75" customHeight="1" thickBot="1" x14ac:dyDescent="0.3">
      <c r="A11" s="184" t="s">
        <v>63</v>
      </c>
      <c r="B11" s="197" t="s">
        <v>126</v>
      </c>
      <c r="C11" s="82" t="s">
        <v>64</v>
      </c>
      <c r="D11" s="186">
        <v>193</v>
      </c>
      <c r="E11" s="187">
        <v>32253</v>
      </c>
      <c r="F11" s="188">
        <f>E11/D11</f>
        <v>167.11398963730571</v>
      </c>
      <c r="G11" s="186">
        <v>190</v>
      </c>
      <c r="H11" s="187">
        <v>41563</v>
      </c>
      <c r="I11" s="188">
        <f t="shared" ref="I11:I14" si="0">H11/G11</f>
        <v>218.75263157894736</v>
      </c>
      <c r="J11" s="186">
        <v>136</v>
      </c>
      <c r="K11" s="187">
        <v>29796</v>
      </c>
      <c r="L11" s="188">
        <f t="shared" ref="L11:L14" si="1">K11/J11</f>
        <v>219.08823529411765</v>
      </c>
      <c r="M11" s="186">
        <f>77+91</f>
        <v>168</v>
      </c>
      <c r="N11" s="187">
        <v>22423</v>
      </c>
      <c r="O11" s="188">
        <f t="shared" ref="O11:O14" si="2">N11/M11</f>
        <v>133.4702380952381</v>
      </c>
      <c r="P11" s="186">
        <f>O11-F11</f>
        <v>-33.643751542067605</v>
      </c>
      <c r="Q11" s="187">
        <f t="shared" ref="Q11:Q17" si="3">O11-I11</f>
        <v>-85.282393483709257</v>
      </c>
      <c r="R11" s="194">
        <f t="shared" ref="R11:R17" si="4">O11-L11</f>
        <v>-85.61799719887955</v>
      </c>
      <c r="S11" s="200" t="s">
        <v>151</v>
      </c>
    </row>
    <row r="12" spans="1:19" s="34" customFormat="1" ht="87" customHeight="1" thickBot="1" x14ac:dyDescent="0.3">
      <c r="A12" s="184" t="s">
        <v>65</v>
      </c>
      <c r="B12" s="197" t="s">
        <v>128</v>
      </c>
      <c r="C12" s="82" t="s">
        <v>66</v>
      </c>
      <c r="D12" s="189">
        <v>13</v>
      </c>
      <c r="E12" s="83">
        <v>1856</v>
      </c>
      <c r="F12" s="190">
        <f>E12/D12</f>
        <v>142.76923076923077</v>
      </c>
      <c r="G12" s="189">
        <v>13</v>
      </c>
      <c r="H12" s="83">
        <v>5592</v>
      </c>
      <c r="I12" s="190">
        <f t="shared" si="0"/>
        <v>430.15384615384613</v>
      </c>
      <c r="J12" s="189">
        <v>7</v>
      </c>
      <c r="K12" s="83">
        <v>3012</v>
      </c>
      <c r="L12" s="188">
        <f t="shared" si="1"/>
        <v>430.28571428571428</v>
      </c>
      <c r="M12" s="189">
        <v>0</v>
      </c>
      <c r="N12" s="83">
        <v>705</v>
      </c>
      <c r="O12" s="190" t="e">
        <f t="shared" si="2"/>
        <v>#DIV/0!</v>
      </c>
      <c r="P12" s="189" t="e">
        <f>O12-F12</f>
        <v>#DIV/0!</v>
      </c>
      <c r="Q12" s="83" t="e">
        <f t="shared" si="3"/>
        <v>#DIV/0!</v>
      </c>
      <c r="R12" s="195" t="e">
        <f t="shared" si="4"/>
        <v>#DIV/0!</v>
      </c>
      <c r="S12" s="200"/>
    </row>
    <row r="13" spans="1:19" s="34" customFormat="1" ht="66" customHeight="1" thickBot="1" x14ac:dyDescent="0.3">
      <c r="A13" s="184" t="s">
        <v>67</v>
      </c>
      <c r="B13" s="198" t="s">
        <v>127</v>
      </c>
      <c r="C13" s="82" t="s">
        <v>68</v>
      </c>
      <c r="D13" s="189">
        <v>47</v>
      </c>
      <c r="E13" s="83">
        <v>2429</v>
      </c>
      <c r="F13" s="190">
        <f>E13/D13</f>
        <v>51.680851063829785</v>
      </c>
      <c r="G13" s="189">
        <v>48</v>
      </c>
      <c r="H13" s="83">
        <v>2499</v>
      </c>
      <c r="I13" s="190">
        <f t="shared" si="0"/>
        <v>52.0625</v>
      </c>
      <c r="J13" s="189">
        <v>32</v>
      </c>
      <c r="K13" s="83">
        <v>1666</v>
      </c>
      <c r="L13" s="188">
        <f t="shared" si="1"/>
        <v>52.0625</v>
      </c>
      <c r="M13" s="189">
        <v>28</v>
      </c>
      <c r="N13" s="83">
        <v>1303</v>
      </c>
      <c r="O13" s="190">
        <f t="shared" si="2"/>
        <v>46.535714285714285</v>
      </c>
      <c r="P13" s="189">
        <f>O13-F13</f>
        <v>-5.1451367781155</v>
      </c>
      <c r="Q13" s="83">
        <f t="shared" si="3"/>
        <v>-5.5267857142857153</v>
      </c>
      <c r="R13" s="195">
        <f t="shared" si="4"/>
        <v>-5.5267857142857153</v>
      </c>
      <c r="S13" s="200" t="s">
        <v>150</v>
      </c>
    </row>
    <row r="14" spans="1:19" s="34" customFormat="1" ht="63" customHeight="1" thickBot="1" x14ac:dyDescent="0.3">
      <c r="A14" s="201" t="s">
        <v>69</v>
      </c>
      <c r="B14" s="197" t="s">
        <v>129</v>
      </c>
      <c r="C14" s="82" t="s">
        <v>66</v>
      </c>
      <c r="D14" s="189">
        <v>245</v>
      </c>
      <c r="E14" s="83">
        <v>1254</v>
      </c>
      <c r="F14" s="190">
        <f>E14/D14</f>
        <v>5.1183673469387756</v>
      </c>
      <c r="G14" s="189">
        <v>251</v>
      </c>
      <c r="H14" s="83">
        <v>1799</v>
      </c>
      <c r="I14" s="190">
        <f t="shared" si="0"/>
        <v>7.1673306772908365</v>
      </c>
      <c r="J14" s="189">
        <v>175</v>
      </c>
      <c r="K14" s="83">
        <v>1254</v>
      </c>
      <c r="L14" s="188">
        <f t="shared" si="1"/>
        <v>7.1657142857142855</v>
      </c>
      <c r="M14" s="189">
        <v>196</v>
      </c>
      <c r="N14" s="83">
        <v>598</v>
      </c>
      <c r="O14" s="190">
        <f t="shared" si="2"/>
        <v>3.0510204081632653</v>
      </c>
      <c r="P14" s="189">
        <f>O14-F14</f>
        <v>-2.0673469387755103</v>
      </c>
      <c r="Q14" s="83">
        <f t="shared" si="3"/>
        <v>-4.1163102691275713</v>
      </c>
      <c r="R14" s="195">
        <f t="shared" si="4"/>
        <v>-4.1146938775510202</v>
      </c>
      <c r="S14" s="200" t="s">
        <v>151</v>
      </c>
    </row>
    <row r="15" spans="1:19" s="34" customFormat="1" ht="53.25" customHeight="1" x14ac:dyDescent="0.25">
      <c r="A15" s="202" t="s">
        <v>89</v>
      </c>
      <c r="B15" s="197" t="s">
        <v>124</v>
      </c>
      <c r="C15" s="82" t="s">
        <v>137</v>
      </c>
      <c r="D15" s="189">
        <v>1</v>
      </c>
      <c r="E15" s="83">
        <v>38000</v>
      </c>
      <c r="F15" s="190">
        <v>0</v>
      </c>
      <c r="G15" s="189">
        <v>1</v>
      </c>
      <c r="H15" s="83">
        <v>560</v>
      </c>
      <c r="I15" s="190">
        <f t="shared" ref="I15:I17" si="5">H15/G15</f>
        <v>560</v>
      </c>
      <c r="J15" s="189">
        <v>1</v>
      </c>
      <c r="K15" s="83">
        <v>560</v>
      </c>
      <c r="L15" s="188">
        <v>0</v>
      </c>
      <c r="M15" s="189">
        <v>1</v>
      </c>
      <c r="N15" s="83">
        <v>560</v>
      </c>
      <c r="O15" s="190">
        <v>0</v>
      </c>
      <c r="P15" s="189">
        <f t="shared" ref="P15" si="6">O15-F15</f>
        <v>0</v>
      </c>
      <c r="Q15" s="83">
        <v>0</v>
      </c>
      <c r="R15" s="195">
        <f t="shared" ref="R15" si="7">O15-L15</f>
        <v>0</v>
      </c>
      <c r="S15" s="200" t="s">
        <v>161</v>
      </c>
    </row>
    <row r="16" spans="1:19" s="34" customFormat="1" ht="53.25" customHeight="1" x14ac:dyDescent="0.25">
      <c r="A16" s="203" t="s">
        <v>90</v>
      </c>
      <c r="B16" s="197" t="s">
        <v>123</v>
      </c>
      <c r="C16" s="82" t="s">
        <v>125</v>
      </c>
      <c r="D16" s="189"/>
      <c r="E16" s="83"/>
      <c r="F16" s="190">
        <v>0</v>
      </c>
      <c r="G16" s="189">
        <v>5</v>
      </c>
      <c r="H16" s="83">
        <v>840</v>
      </c>
      <c r="I16" s="190">
        <f t="shared" si="5"/>
        <v>168</v>
      </c>
      <c r="J16" s="189">
        <v>5</v>
      </c>
      <c r="K16" s="83">
        <v>840</v>
      </c>
      <c r="L16" s="190">
        <v>0</v>
      </c>
      <c r="M16" s="189"/>
      <c r="N16" s="83"/>
      <c r="O16" s="190">
        <v>0</v>
      </c>
      <c r="P16" s="189">
        <f>O16-F16</f>
        <v>0</v>
      </c>
      <c r="Q16" s="83">
        <f t="shared" si="3"/>
        <v>-168</v>
      </c>
      <c r="R16" s="195">
        <f t="shared" si="4"/>
        <v>0</v>
      </c>
      <c r="S16" s="200" t="s">
        <v>162</v>
      </c>
    </row>
    <row r="17" spans="1:86" s="34" customFormat="1" ht="53.25" customHeight="1" thickBot="1" x14ac:dyDescent="0.3">
      <c r="A17" s="204" t="s">
        <v>134</v>
      </c>
      <c r="B17" s="198" t="s">
        <v>122</v>
      </c>
      <c r="C17" s="185" t="s">
        <v>125</v>
      </c>
      <c r="D17" s="191"/>
      <c r="E17" s="192"/>
      <c r="F17" s="193">
        <v>0</v>
      </c>
      <c r="G17" s="191">
        <v>20</v>
      </c>
      <c r="H17" s="192">
        <v>3600</v>
      </c>
      <c r="I17" s="190">
        <f t="shared" si="5"/>
        <v>180</v>
      </c>
      <c r="J17" s="191">
        <v>20</v>
      </c>
      <c r="K17" s="192">
        <v>3600</v>
      </c>
      <c r="L17" s="193">
        <v>0</v>
      </c>
      <c r="M17" s="191"/>
      <c r="N17" s="192"/>
      <c r="O17" s="190">
        <v>0</v>
      </c>
      <c r="P17" s="191">
        <f t="shared" ref="P17" si="8">O17-F17</f>
        <v>0</v>
      </c>
      <c r="Q17" s="192">
        <f t="shared" si="3"/>
        <v>-180</v>
      </c>
      <c r="R17" s="196">
        <f t="shared" si="4"/>
        <v>0</v>
      </c>
      <c r="S17" s="200" t="s">
        <v>149</v>
      </c>
    </row>
    <row r="18" spans="1:86" s="25" customFormat="1" x14ac:dyDescent="0.25">
      <c r="B18" s="84"/>
      <c r="K18" s="210"/>
      <c r="N18" s="210"/>
    </row>
    <row r="19" spans="1:86" ht="15.75" thickBot="1" x14ac:dyDescent="0.3">
      <c r="A19" s="252" t="s">
        <v>70</v>
      </c>
      <c r="B19" s="253"/>
      <c r="C19" s="253"/>
      <c r="D19" s="253"/>
      <c r="E19" s="253"/>
      <c r="F19" s="253"/>
      <c r="K19" s="211"/>
      <c r="L19" s="199">
        <f>SUM(L11:L18)</f>
        <v>708.60216386554623</v>
      </c>
      <c r="M19" s="199">
        <f>SUM(M11:M18)</f>
        <v>393</v>
      </c>
      <c r="N19" s="199"/>
    </row>
    <row r="20" spans="1:86" ht="34.5" thickTop="1" x14ac:dyDescent="0.25">
      <c r="A20" s="85" t="s">
        <v>49</v>
      </c>
      <c r="B20" s="86" t="s">
        <v>50</v>
      </c>
      <c r="C20" s="87" t="s">
        <v>71</v>
      </c>
      <c r="D20" s="87" t="s">
        <v>72</v>
      </c>
      <c r="E20" s="87" t="s">
        <v>73</v>
      </c>
      <c r="F20" s="88" t="s">
        <v>48</v>
      </c>
    </row>
    <row r="21" spans="1:86" x14ac:dyDescent="0.25">
      <c r="A21" s="89" t="s">
        <v>63</v>
      </c>
      <c r="B21" s="27" t="s">
        <v>74</v>
      </c>
      <c r="C21" s="27"/>
      <c r="D21" s="27"/>
      <c r="E21" s="90">
        <v>0</v>
      </c>
      <c r="F21" s="91"/>
    </row>
    <row r="22" spans="1:86" ht="15.75" thickBot="1" x14ac:dyDescent="0.3">
      <c r="A22" s="92" t="s">
        <v>69</v>
      </c>
      <c r="B22" s="93" t="s">
        <v>75</v>
      </c>
      <c r="C22" s="94"/>
      <c r="D22" s="94"/>
      <c r="E22" s="95">
        <v>0</v>
      </c>
      <c r="F22" s="96"/>
    </row>
    <row r="23" spans="1:86" s="25" customFormat="1" ht="15.75" thickTop="1" x14ac:dyDescent="0.25">
      <c r="A23" s="8"/>
      <c r="B23" s="8"/>
      <c r="C23" s="8"/>
      <c r="D23" s="8"/>
      <c r="E23" s="97"/>
      <c r="F23" s="8"/>
    </row>
    <row r="24" spans="1:86" s="25" customFormat="1" x14ac:dyDescent="0.25">
      <c r="A24" s="8"/>
      <c r="B24" s="8"/>
      <c r="C24" s="8"/>
      <c r="D24" s="8"/>
      <c r="E24" s="97"/>
      <c r="F24" s="8"/>
    </row>
    <row r="26" spans="1:86" ht="15.75" x14ac:dyDescent="0.25">
      <c r="BG26" s="172"/>
      <c r="BH26" s="172"/>
      <c r="BI26" s="172"/>
      <c r="BJ26" s="172"/>
      <c r="BK26" s="172"/>
      <c r="BL26" s="172" t="e">
        <f>#REF!+#REF!+#REF!+#REF!</f>
        <v>#REF!</v>
      </c>
      <c r="BM26" s="172"/>
      <c r="BN26" s="172" t="e">
        <f>#REF!+#REF!+#REF!+#REF!</f>
        <v>#REF!</v>
      </c>
      <c r="BO26" s="172"/>
      <c r="BP26" s="172"/>
      <c r="BQ26" s="178"/>
      <c r="BR26" s="176" t="e">
        <f>SUM(#REF!)</f>
        <v>#REF!</v>
      </c>
      <c r="BS26" s="177" t="e">
        <f>SUM(#REF!)</f>
        <v>#REF!</v>
      </c>
      <c r="BT26" s="177" t="e">
        <f>SUM(#REF!)</f>
        <v>#REF!</v>
      </c>
      <c r="BU26" s="177" t="e">
        <f>SUM(#REF!)</f>
        <v>#REF!</v>
      </c>
      <c r="BV26" s="177" t="e">
        <f>SUM(#REF!)</f>
        <v>#REF!</v>
      </c>
      <c r="BW26" s="177" t="e">
        <f>SUM(#REF!)</f>
        <v>#REF!</v>
      </c>
      <c r="BX26" s="177" t="e">
        <f>SUM(#REF!)</f>
        <v>#REF!</v>
      </c>
      <c r="BY26" s="177" t="e">
        <f>SUM(#REF!)</f>
        <v>#REF!</v>
      </c>
      <c r="BZ26" s="177" t="e">
        <f>SUM(#REF!)</f>
        <v>#REF!</v>
      </c>
      <c r="CA26" s="177" t="e">
        <f>SUM(#REF!)</f>
        <v>#REF!</v>
      </c>
      <c r="CB26" s="177" t="e">
        <f>SUM(#REF!)</f>
        <v>#REF!</v>
      </c>
      <c r="CC26" s="177" t="e">
        <f>SUM(#REF!)</f>
        <v>#REF!</v>
      </c>
      <c r="CD26" s="177" t="e">
        <f>SUM(#REF!)</f>
        <v>#REF!</v>
      </c>
      <c r="CE26" s="177" t="e">
        <f>SUM(#REF!)</f>
        <v>#REF!</v>
      </c>
      <c r="CF26" s="177" t="e">
        <f>SUM(#REF!)</f>
        <v>#REF!</v>
      </c>
      <c r="CG26" s="177" t="e">
        <f>SUM(#REF!)</f>
        <v>#REF!</v>
      </c>
      <c r="CH26" s="172"/>
    </row>
    <row r="27" spans="1:86" ht="16.5" thickBot="1" x14ac:dyDescent="0.3">
      <c r="BG27" s="172"/>
      <c r="BH27" s="172"/>
      <c r="BI27" s="172"/>
      <c r="BJ27" s="172"/>
      <c r="BK27" s="172"/>
      <c r="BL27" s="172"/>
      <c r="BM27" s="172"/>
      <c r="BN27" s="172"/>
      <c r="BO27" s="172"/>
      <c r="BP27" s="172"/>
      <c r="BQ27" s="179"/>
      <c r="BR27" s="173"/>
      <c r="BS27" s="174"/>
      <c r="BT27" s="174"/>
      <c r="BU27" s="175"/>
      <c r="BV27" s="173"/>
      <c r="BW27" s="174"/>
      <c r="BX27" s="174"/>
      <c r="BY27" s="175"/>
      <c r="BZ27" s="173"/>
      <c r="CA27" s="174"/>
      <c r="CB27" s="174"/>
      <c r="CC27" s="175"/>
      <c r="CD27" s="173"/>
      <c r="CE27" s="174"/>
      <c r="CF27" s="174"/>
      <c r="CG27" s="175"/>
      <c r="CH27" s="172"/>
    </row>
    <row r="28" spans="1:86" ht="16.5" thickBot="1" x14ac:dyDescent="0.3">
      <c r="BG28" s="172"/>
      <c r="BH28" s="172"/>
      <c r="BI28" s="172"/>
      <c r="BJ28" s="172"/>
      <c r="BK28" s="172"/>
      <c r="BL28" s="172"/>
      <c r="BM28" s="172"/>
      <c r="BN28" s="172"/>
      <c r="BO28" s="172"/>
      <c r="BP28" s="172"/>
      <c r="BQ28" s="172"/>
      <c r="BR28" s="180" t="e">
        <f>BR26-#REF!</f>
        <v>#REF!</v>
      </c>
      <c r="BS28" s="181" t="e">
        <f>BS26-#REF!</f>
        <v>#REF!</v>
      </c>
      <c r="BT28" s="181"/>
      <c r="BU28" s="182" t="e">
        <f>BU26-#REF!</f>
        <v>#REF!</v>
      </c>
      <c r="BV28" s="180" t="e">
        <f>#REF!-BV26</f>
        <v>#REF!</v>
      </c>
      <c r="BW28" s="180" t="e">
        <f>#REF!-BW26</f>
        <v>#REF!</v>
      </c>
      <c r="BX28" s="180" t="e">
        <f>#REF!-BX26</f>
        <v>#REF!</v>
      </c>
      <c r="BY28" s="180" t="e">
        <f>#REF!-BY26</f>
        <v>#REF!</v>
      </c>
      <c r="BZ28" s="180" t="e">
        <f>#REF!-BZ26</f>
        <v>#REF!</v>
      </c>
      <c r="CA28" s="180" t="e">
        <f>#REF!-CA26</f>
        <v>#REF!</v>
      </c>
      <c r="CB28" s="180" t="e">
        <f>#REF!-CB26</f>
        <v>#REF!</v>
      </c>
      <c r="CC28" s="180" t="e">
        <f>#REF!-CC26</f>
        <v>#REF!</v>
      </c>
      <c r="CD28" s="180" t="e">
        <f>#REF!-CD26</f>
        <v>#REF!</v>
      </c>
      <c r="CE28" s="180" t="e">
        <f>#REF!-CE26</f>
        <v>#REF!</v>
      </c>
      <c r="CF28" s="180" t="e">
        <f>#REF!-CF26</f>
        <v>#REF!</v>
      </c>
      <c r="CG28" s="180" t="e">
        <f>#REF!-CG26</f>
        <v>#REF!</v>
      </c>
      <c r="CH28" s="172"/>
    </row>
    <row r="29" spans="1:86" ht="15.75" x14ac:dyDescent="0.25">
      <c r="BG29" s="172"/>
      <c r="BH29" s="172"/>
      <c r="BI29" s="172"/>
      <c r="BJ29" s="172"/>
      <c r="BK29" s="172"/>
      <c r="BL29" s="172"/>
      <c r="BM29" s="172"/>
      <c r="BN29" s="172"/>
      <c r="BO29" s="172"/>
      <c r="BP29" s="172"/>
      <c r="BQ29" s="172"/>
      <c r="BR29" s="172"/>
      <c r="BS29" s="172"/>
      <c r="BT29" s="172"/>
      <c r="BU29" s="172"/>
      <c r="BV29" s="172"/>
      <c r="BW29" s="172"/>
      <c r="BX29" s="172"/>
      <c r="BY29" s="172"/>
      <c r="BZ29" s="172"/>
      <c r="CA29" s="172"/>
      <c r="CB29" s="172"/>
      <c r="CC29" s="172"/>
      <c r="CD29" s="172"/>
      <c r="CE29" s="172"/>
      <c r="CF29" s="172"/>
      <c r="CG29" s="172"/>
      <c r="CH29" s="172"/>
    </row>
    <row r="30" spans="1:86" ht="15.75" x14ac:dyDescent="0.25">
      <c r="BG30" s="172"/>
      <c r="BH30" s="172"/>
      <c r="BI30" s="172"/>
      <c r="BJ30" s="172"/>
      <c r="BK30" s="172"/>
      <c r="BL30" s="172"/>
      <c r="BM30" s="172"/>
      <c r="BN30" s="172"/>
      <c r="BO30" s="172"/>
      <c r="BP30" s="172"/>
      <c r="BQ30" s="172"/>
      <c r="BR30" s="172"/>
      <c r="BS30" s="172"/>
      <c r="BT30" s="172"/>
      <c r="BU30" s="172"/>
      <c r="BV30" s="172"/>
      <c r="BW30" s="172"/>
      <c r="BX30" s="172"/>
      <c r="BY30" s="172"/>
      <c r="BZ30" s="172"/>
      <c r="CA30" s="172"/>
      <c r="CB30" s="172"/>
      <c r="CC30" s="172"/>
      <c r="CD30" s="172"/>
      <c r="CE30" s="172"/>
      <c r="CF30" s="172"/>
      <c r="CG30" s="172"/>
      <c r="CH30" s="172"/>
    </row>
    <row r="31" spans="1:86" ht="15.75" x14ac:dyDescent="0.25">
      <c r="BG31" s="172"/>
      <c r="BH31" s="172"/>
      <c r="BI31" s="172"/>
      <c r="BJ31" s="172"/>
      <c r="BK31" s="172"/>
      <c r="BL31" s="172"/>
      <c r="BM31" s="172"/>
      <c r="BN31" s="172"/>
      <c r="BO31" s="172"/>
      <c r="BP31" s="172"/>
      <c r="BQ31" s="172"/>
      <c r="BR31" s="172"/>
      <c r="BS31" s="172"/>
      <c r="BT31" s="172"/>
      <c r="BU31" s="172"/>
      <c r="BV31" s="172"/>
      <c r="BW31" s="172"/>
      <c r="BX31" s="172"/>
      <c r="BY31" s="172"/>
      <c r="BZ31" s="172"/>
      <c r="CA31" s="172"/>
      <c r="CB31" s="172"/>
      <c r="CC31" s="172"/>
      <c r="CD31" s="172"/>
      <c r="CE31" s="172"/>
      <c r="CF31" s="172"/>
      <c r="CG31" s="172"/>
      <c r="CH31" s="172"/>
    </row>
  </sheetData>
  <mergeCells count="22">
    <mergeCell ref="M9:M10"/>
    <mergeCell ref="A19:F19"/>
    <mergeCell ref="H9:H10"/>
    <mergeCell ref="I9:I10"/>
    <mergeCell ref="J9:J10"/>
    <mergeCell ref="K9:K10"/>
    <mergeCell ref="A7:B7"/>
    <mergeCell ref="P8:R8"/>
    <mergeCell ref="S8:S10"/>
    <mergeCell ref="A9:A10"/>
    <mergeCell ref="B9:B10"/>
    <mergeCell ref="C9:C10"/>
    <mergeCell ref="D9:D10"/>
    <mergeCell ref="E9:E10"/>
    <mergeCell ref="F9:F10"/>
    <mergeCell ref="G9:G10"/>
    <mergeCell ref="N9:N10"/>
    <mergeCell ref="O9:O10"/>
    <mergeCell ref="P9:P10"/>
    <mergeCell ref="Q9:Q10"/>
    <mergeCell ref="R9:R10"/>
    <mergeCell ref="L9:L10"/>
  </mergeCells>
  <pageMargins left="0.3" right="0.2" top="0.51" bottom="0.25" header="0.3" footer="0.3"/>
  <pageSetup scale="1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0"/>
  <sheetViews>
    <sheetView topLeftCell="A12" zoomScaleNormal="100" workbookViewId="0">
      <selection activeCell="C32" sqref="C32"/>
    </sheetView>
  </sheetViews>
  <sheetFormatPr defaultRowHeight="15" x14ac:dyDescent="0.25"/>
  <cols>
    <col min="1" max="1" width="15.28515625" style="4" customWidth="1"/>
    <col min="2" max="2" width="54.140625" style="4" customWidth="1"/>
    <col min="3" max="3" width="17.140625" customWidth="1"/>
    <col min="4" max="4" width="14.42578125" customWidth="1"/>
    <col min="5" max="9" width="12" style="4" customWidth="1"/>
    <col min="10" max="10" width="34.28515625" style="103" customWidth="1"/>
  </cols>
  <sheetData>
    <row r="2" spans="1:15" s="66" customFormat="1" ht="15.75" x14ac:dyDescent="0.25">
      <c r="A2" s="98" t="s">
        <v>76</v>
      </c>
      <c r="B2" s="14"/>
      <c r="C2" s="99"/>
      <c r="E2" s="14"/>
      <c r="F2" s="14"/>
      <c r="G2" s="14"/>
      <c r="H2" s="14"/>
      <c r="I2" s="14"/>
      <c r="J2" s="100"/>
    </row>
    <row r="3" spans="1:15" s="103" customFormat="1" x14ac:dyDescent="0.25">
      <c r="A3" s="101" t="s">
        <v>152</v>
      </c>
      <c r="B3" s="19"/>
      <c r="C3" s="102"/>
      <c r="E3" s="19"/>
      <c r="F3" s="19"/>
      <c r="G3" s="19"/>
      <c r="H3" s="19"/>
      <c r="I3" s="19"/>
    </row>
    <row r="4" spans="1:15" ht="15.75" thickBot="1" x14ac:dyDescent="0.3"/>
    <row r="5" spans="1:15" s="104" customFormat="1" ht="24" customHeight="1" x14ac:dyDescent="0.25">
      <c r="A5" s="142" t="s">
        <v>20</v>
      </c>
      <c r="B5" s="143">
        <v>1014045</v>
      </c>
      <c r="C5" s="144" t="s">
        <v>77</v>
      </c>
      <c r="D5" s="256" t="s">
        <v>19</v>
      </c>
      <c r="E5" s="257"/>
      <c r="F5" s="257"/>
      <c r="G5" s="257"/>
      <c r="H5" s="257"/>
      <c r="I5" s="258"/>
      <c r="J5" s="145" t="s">
        <v>48</v>
      </c>
      <c r="K5" s="146"/>
      <c r="L5" s="146"/>
      <c r="M5" s="146"/>
      <c r="N5" s="146"/>
      <c r="O5" s="146"/>
    </row>
    <row r="6" spans="1:15" s="104" customFormat="1" ht="90" customHeight="1" x14ac:dyDescent="0.25">
      <c r="A6" s="107" t="s">
        <v>78</v>
      </c>
      <c r="B6" s="147" t="s">
        <v>138</v>
      </c>
      <c r="C6" s="148"/>
      <c r="D6" s="149"/>
      <c r="E6" s="150"/>
      <c r="F6" s="150"/>
      <c r="G6" s="150"/>
      <c r="H6" s="150"/>
      <c r="I6" s="151"/>
      <c r="J6" s="152" t="s">
        <v>79</v>
      </c>
      <c r="K6" s="146"/>
      <c r="L6" s="146"/>
      <c r="M6" s="146"/>
      <c r="N6" s="146"/>
      <c r="O6" s="146"/>
    </row>
    <row r="7" spans="1:15" s="104" customFormat="1" ht="15.75" customHeight="1" x14ac:dyDescent="0.25">
      <c r="A7" s="153"/>
      <c r="B7" s="154"/>
      <c r="C7" s="105"/>
      <c r="D7" s="259" t="s">
        <v>80</v>
      </c>
      <c r="E7" s="259"/>
      <c r="F7" s="259"/>
      <c r="G7" s="259"/>
      <c r="H7" s="259"/>
      <c r="I7" s="259"/>
      <c r="J7" s="152" t="s">
        <v>79</v>
      </c>
      <c r="K7" s="146"/>
      <c r="L7" s="146"/>
      <c r="M7" s="146"/>
      <c r="N7" s="146"/>
      <c r="O7" s="146"/>
    </row>
    <row r="8" spans="1:15" s="110" customFormat="1" ht="70.5" customHeight="1" x14ac:dyDescent="0.25">
      <c r="A8" s="260" t="s">
        <v>116</v>
      </c>
      <c r="B8" s="261"/>
      <c r="C8" s="105" t="s">
        <v>81</v>
      </c>
      <c r="D8" s="106" t="s">
        <v>117</v>
      </c>
      <c r="E8" s="107" t="s">
        <v>82</v>
      </c>
      <c r="F8" s="105" t="s">
        <v>83</v>
      </c>
      <c r="G8" s="105" t="s">
        <v>159</v>
      </c>
      <c r="H8" s="108" t="s">
        <v>160</v>
      </c>
      <c r="I8" s="109" t="s">
        <v>84</v>
      </c>
      <c r="J8" s="155"/>
    </row>
    <row r="9" spans="1:15" s="104" customFormat="1" ht="83.25" customHeight="1" x14ac:dyDescent="0.25">
      <c r="A9" s="156" t="s">
        <v>85</v>
      </c>
      <c r="B9" s="141" t="s">
        <v>126</v>
      </c>
      <c r="C9" s="154" t="s">
        <v>63</v>
      </c>
      <c r="D9" s="157" t="s">
        <v>111</v>
      </c>
      <c r="E9" s="159">
        <v>193</v>
      </c>
      <c r="F9" s="158">
        <v>190</v>
      </c>
      <c r="G9" s="158">
        <v>136</v>
      </c>
      <c r="H9" s="205">
        <v>168</v>
      </c>
      <c r="I9" s="160">
        <f t="shared" ref="I9:I12" si="0">H9/G9</f>
        <v>1.2352941176470589</v>
      </c>
      <c r="J9" s="200" t="s">
        <v>151</v>
      </c>
      <c r="K9" s="146"/>
      <c r="L9" s="146"/>
      <c r="M9" s="146"/>
      <c r="N9" s="146"/>
      <c r="O9" s="146"/>
    </row>
    <row r="10" spans="1:15" s="104" customFormat="1" ht="68.25" customHeight="1" x14ac:dyDescent="0.25">
      <c r="A10" s="156" t="s">
        <v>86</v>
      </c>
      <c r="B10" s="141" t="s">
        <v>128</v>
      </c>
      <c r="C10" s="154" t="s">
        <v>65</v>
      </c>
      <c r="D10" s="157" t="s">
        <v>113</v>
      </c>
      <c r="E10" s="162">
        <v>13</v>
      </c>
      <c r="F10" s="161">
        <v>13</v>
      </c>
      <c r="G10" s="161">
        <v>7</v>
      </c>
      <c r="H10" s="209">
        <v>0</v>
      </c>
      <c r="I10" s="160">
        <f t="shared" si="0"/>
        <v>0</v>
      </c>
      <c r="J10" s="200"/>
      <c r="K10" s="146"/>
      <c r="L10" s="146"/>
      <c r="M10" s="146"/>
      <c r="N10" s="146"/>
      <c r="O10" s="146"/>
    </row>
    <row r="11" spans="1:15" s="104" customFormat="1" ht="28.5" customHeight="1" thickBot="1" x14ac:dyDescent="0.3">
      <c r="A11" s="163" t="s">
        <v>87</v>
      </c>
      <c r="B11" s="164" t="s">
        <v>127</v>
      </c>
      <c r="C11" s="165" t="s">
        <v>67</v>
      </c>
      <c r="D11" s="166" t="s">
        <v>114</v>
      </c>
      <c r="E11" s="168">
        <v>47</v>
      </c>
      <c r="F11" s="167">
        <v>48</v>
      </c>
      <c r="G11" s="167">
        <v>32</v>
      </c>
      <c r="H11" s="168">
        <v>28</v>
      </c>
      <c r="I11" s="160">
        <f t="shared" si="0"/>
        <v>0.875</v>
      </c>
      <c r="J11" s="200" t="s">
        <v>150</v>
      </c>
      <c r="K11" s="146"/>
      <c r="L11" s="146"/>
      <c r="M11" s="146"/>
      <c r="N11" s="146"/>
      <c r="O11" s="146"/>
    </row>
    <row r="12" spans="1:15" ht="34.5" customHeight="1" x14ac:dyDescent="0.25">
      <c r="A12" s="156" t="s">
        <v>112</v>
      </c>
      <c r="B12" s="141" t="s">
        <v>129</v>
      </c>
      <c r="C12" s="154" t="s">
        <v>69</v>
      </c>
      <c r="D12" s="157" t="s">
        <v>115</v>
      </c>
      <c r="E12" s="153">
        <v>243</v>
      </c>
      <c r="F12" s="161">
        <v>251</v>
      </c>
      <c r="G12" s="161">
        <v>175</v>
      </c>
      <c r="H12" s="162">
        <v>196</v>
      </c>
      <c r="I12" s="160">
        <f t="shared" si="0"/>
        <v>1.1200000000000001</v>
      </c>
      <c r="J12" s="200" t="s">
        <v>151</v>
      </c>
      <c r="K12" s="169"/>
      <c r="L12" s="169"/>
      <c r="M12" s="169"/>
      <c r="N12" s="169"/>
      <c r="O12" s="169"/>
    </row>
    <row r="13" spans="1:15" s="103" customFormat="1" ht="41.25" customHeight="1" x14ac:dyDescent="0.2">
      <c r="A13" s="156" t="s">
        <v>131</v>
      </c>
      <c r="B13" s="141" t="s">
        <v>130</v>
      </c>
      <c r="C13" s="154" t="s">
        <v>90</v>
      </c>
      <c r="D13" s="157" t="s">
        <v>137</v>
      </c>
      <c r="E13" s="153">
        <v>1</v>
      </c>
      <c r="F13" s="161">
        <v>1</v>
      </c>
      <c r="G13" s="161">
        <v>0</v>
      </c>
      <c r="H13" s="162">
        <v>0</v>
      </c>
      <c r="I13" s="160"/>
      <c r="J13" s="200" t="s">
        <v>161</v>
      </c>
    </row>
    <row r="14" spans="1:15" s="103" customFormat="1" ht="18.75" customHeight="1" x14ac:dyDescent="0.2">
      <c r="A14" s="156" t="s">
        <v>132</v>
      </c>
      <c r="B14" s="141" t="s">
        <v>123</v>
      </c>
      <c r="C14" s="154" t="s">
        <v>134</v>
      </c>
      <c r="D14" s="157" t="s">
        <v>136</v>
      </c>
      <c r="E14" s="153"/>
      <c r="F14" s="153">
        <v>5</v>
      </c>
      <c r="G14" s="161">
        <v>0</v>
      </c>
      <c r="H14" s="162">
        <v>0</v>
      </c>
      <c r="I14" s="160"/>
      <c r="J14" s="200" t="s">
        <v>162</v>
      </c>
    </row>
    <row r="15" spans="1:15" s="103" customFormat="1" ht="18.75" customHeight="1" x14ac:dyDescent="0.2">
      <c r="A15" s="156" t="s">
        <v>133</v>
      </c>
      <c r="B15" s="141" t="s">
        <v>122</v>
      </c>
      <c r="C15" s="154" t="s">
        <v>135</v>
      </c>
      <c r="D15" s="157" t="s">
        <v>136</v>
      </c>
      <c r="E15" s="153"/>
      <c r="F15" s="153">
        <v>20</v>
      </c>
      <c r="G15" s="161">
        <v>0</v>
      </c>
      <c r="H15" s="162">
        <v>0</v>
      </c>
      <c r="I15" s="160"/>
      <c r="J15" s="200" t="s">
        <v>149</v>
      </c>
    </row>
    <row r="16" spans="1:15" s="103" customFormat="1" ht="12.75" x14ac:dyDescent="0.2">
      <c r="A16" s="170"/>
      <c r="B16" s="170"/>
      <c r="C16" s="169"/>
      <c r="D16" s="169"/>
      <c r="E16" s="170"/>
      <c r="F16" s="170"/>
      <c r="G16" s="170"/>
      <c r="H16" s="170"/>
      <c r="I16" s="170"/>
    </row>
    <row r="17" spans="1:15" x14ac:dyDescent="0.25">
      <c r="A17" s="111" t="s">
        <v>118</v>
      </c>
      <c r="B17" s="103"/>
      <c r="C17" s="112"/>
      <c r="D17" s="103"/>
      <c r="E17" s="19"/>
      <c r="F17" s="19"/>
      <c r="G17" s="19"/>
      <c r="H17" s="19"/>
      <c r="I17" s="19"/>
      <c r="K17" s="169"/>
      <c r="L17" s="169"/>
      <c r="M17" s="169"/>
      <c r="N17" s="169"/>
      <c r="O17" s="169"/>
    </row>
    <row r="18" spans="1:15" x14ac:dyDescent="0.25">
      <c r="A18" s="111" t="s">
        <v>119</v>
      </c>
      <c r="B18" s="103"/>
      <c r="C18" s="112"/>
      <c r="D18" s="103"/>
      <c r="E18" s="19"/>
      <c r="F18" s="19"/>
      <c r="G18" s="19"/>
      <c r="H18" s="19"/>
      <c r="I18" s="19"/>
      <c r="K18" s="169"/>
      <c r="L18" s="169"/>
      <c r="M18" s="169"/>
      <c r="N18" s="169"/>
      <c r="O18" s="169"/>
    </row>
    <row r="19" spans="1:15" x14ac:dyDescent="0.25">
      <c r="A19" s="111" t="s">
        <v>120</v>
      </c>
      <c r="B19" s="103"/>
      <c r="C19" s="112"/>
      <c r="D19" s="103"/>
      <c r="E19" s="19"/>
      <c r="F19" s="19"/>
      <c r="G19" s="19"/>
      <c r="H19" s="19"/>
      <c r="I19" s="19"/>
      <c r="K19" s="169"/>
      <c r="L19" s="169"/>
      <c r="M19" s="169"/>
      <c r="N19" s="169"/>
      <c r="O19" s="169"/>
    </row>
    <row r="20" spans="1:15" x14ac:dyDescent="0.25">
      <c r="A20" s="111" t="s">
        <v>88</v>
      </c>
      <c r="B20" s="103"/>
      <c r="C20" s="112"/>
      <c r="D20" s="103"/>
      <c r="E20" s="19"/>
      <c r="F20" s="19"/>
      <c r="G20" s="19"/>
      <c r="H20" s="19"/>
      <c r="I20" s="19"/>
      <c r="K20" s="169"/>
      <c r="L20" s="169"/>
      <c r="M20" s="169"/>
      <c r="N20" s="169"/>
      <c r="O20" s="169"/>
    </row>
  </sheetData>
  <mergeCells count="3">
    <mergeCell ref="D5:I5"/>
    <mergeCell ref="D7:I7"/>
    <mergeCell ref="A8:B8"/>
  </mergeCells>
  <pageMargins left="0.36" right="0.17" top="0.75" bottom="0.75" header="0.3" footer="0.3"/>
  <pageSetup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3"/>
  <sheetViews>
    <sheetView tabSelected="1" topLeftCell="A10" workbookViewId="0">
      <selection activeCell="F36" sqref="F36"/>
    </sheetView>
  </sheetViews>
  <sheetFormatPr defaultRowHeight="12.75" x14ac:dyDescent="0.25"/>
  <cols>
    <col min="1" max="1" width="9.140625" style="123"/>
    <col min="2" max="2" width="31.42578125" style="123" customWidth="1"/>
    <col min="3" max="10" width="10.42578125" style="123" customWidth="1"/>
    <col min="11" max="11" width="18.5703125" style="123" customWidth="1"/>
    <col min="12" max="16384" width="9.140625" style="123"/>
  </cols>
  <sheetData>
    <row r="2" spans="1:11" s="114" customFormat="1" ht="15.75" x14ac:dyDescent="0.25">
      <c r="A2" s="113" t="s">
        <v>91</v>
      </c>
      <c r="C2" s="115"/>
      <c r="G2" s="116"/>
      <c r="H2" s="116"/>
      <c r="I2" s="116"/>
    </row>
    <row r="3" spans="1:11" s="118" customFormat="1" x14ac:dyDescent="0.25">
      <c r="A3" s="117"/>
      <c r="G3" s="119"/>
      <c r="H3" s="119"/>
      <c r="I3" s="119"/>
    </row>
    <row r="4" spans="1:11" s="121" customFormat="1" x14ac:dyDescent="0.25">
      <c r="A4" s="120" t="s">
        <v>92</v>
      </c>
      <c r="C4" s="120"/>
      <c r="G4" s="122"/>
      <c r="H4" s="122"/>
      <c r="I4" s="122"/>
    </row>
    <row r="5" spans="1:11" ht="13.5" thickBot="1" x14ac:dyDescent="0.3">
      <c r="C5" s="124"/>
      <c r="E5" s="124"/>
      <c r="F5" s="124"/>
      <c r="G5" s="125"/>
      <c r="H5" s="125"/>
      <c r="I5" s="125"/>
    </row>
    <row r="6" spans="1:11" ht="33.75" customHeight="1" x14ac:dyDescent="0.25">
      <c r="A6" s="267" t="s">
        <v>93</v>
      </c>
      <c r="B6" s="270" t="s">
        <v>94</v>
      </c>
      <c r="C6" s="126" t="s">
        <v>95</v>
      </c>
      <c r="D6" s="126" t="s">
        <v>96</v>
      </c>
      <c r="E6" s="126" t="s">
        <v>97</v>
      </c>
      <c r="F6" s="126" t="s">
        <v>143</v>
      </c>
      <c r="G6" s="270" t="s">
        <v>144</v>
      </c>
      <c r="H6" s="270" t="s">
        <v>100</v>
      </c>
      <c r="I6" s="270" t="s">
        <v>101</v>
      </c>
      <c r="J6" s="270" t="s">
        <v>102</v>
      </c>
      <c r="K6" s="262" t="s">
        <v>48</v>
      </c>
    </row>
    <row r="7" spans="1:11" ht="12.75" customHeight="1" x14ac:dyDescent="0.25">
      <c r="A7" s="268"/>
      <c r="B7" s="265"/>
      <c r="C7" s="127" t="s">
        <v>103</v>
      </c>
      <c r="D7" s="127" t="s">
        <v>104</v>
      </c>
      <c r="E7" s="127" t="s">
        <v>104</v>
      </c>
      <c r="F7" s="265" t="s">
        <v>105</v>
      </c>
      <c r="G7" s="265"/>
      <c r="H7" s="265"/>
      <c r="I7" s="265"/>
      <c r="J7" s="265"/>
      <c r="K7" s="263"/>
    </row>
    <row r="8" spans="1:11" ht="50.25" customHeight="1" thickBot="1" x14ac:dyDescent="0.3">
      <c r="A8" s="269"/>
      <c r="B8" s="266"/>
      <c r="C8" s="128" t="s">
        <v>106</v>
      </c>
      <c r="D8" s="128" t="s">
        <v>106</v>
      </c>
      <c r="E8" s="128" t="s">
        <v>106</v>
      </c>
      <c r="F8" s="266"/>
      <c r="G8" s="266"/>
      <c r="H8" s="266"/>
      <c r="I8" s="266"/>
      <c r="J8" s="266"/>
      <c r="K8" s="264"/>
    </row>
    <row r="9" spans="1:11" ht="69" customHeight="1" thickBot="1" x14ac:dyDescent="0.3">
      <c r="A9" s="129" t="s">
        <v>145</v>
      </c>
      <c r="B9" s="130" t="s">
        <v>121</v>
      </c>
      <c r="C9" s="171">
        <v>52560</v>
      </c>
      <c r="D9" s="130">
        <v>2018</v>
      </c>
      <c r="E9" s="130">
        <v>2023</v>
      </c>
      <c r="F9" s="171">
        <v>38000</v>
      </c>
      <c r="G9" s="130">
        <v>560</v>
      </c>
      <c r="H9" s="171">
        <v>560</v>
      </c>
      <c r="I9" s="171">
        <v>560</v>
      </c>
      <c r="J9" s="171">
        <v>52560</v>
      </c>
      <c r="K9" s="212" t="s">
        <v>148</v>
      </c>
    </row>
    <row r="10" spans="1:11" ht="63" customHeight="1" thickBot="1" x14ac:dyDescent="0.3">
      <c r="A10" s="129" t="s">
        <v>146</v>
      </c>
      <c r="B10" s="141" t="s">
        <v>123</v>
      </c>
      <c r="C10" s="171">
        <v>840</v>
      </c>
      <c r="D10" s="130">
        <v>2020</v>
      </c>
      <c r="E10" s="130">
        <v>2020</v>
      </c>
      <c r="F10" s="171">
        <v>0</v>
      </c>
      <c r="G10" s="130">
        <v>840</v>
      </c>
      <c r="H10" s="171">
        <v>0</v>
      </c>
      <c r="I10" s="171">
        <v>0</v>
      </c>
      <c r="J10" s="171">
        <v>0</v>
      </c>
      <c r="K10" s="212" t="s">
        <v>162</v>
      </c>
    </row>
    <row r="11" spans="1:11" ht="50.25" customHeight="1" thickBot="1" x14ac:dyDescent="0.3">
      <c r="A11" s="129" t="s">
        <v>147</v>
      </c>
      <c r="B11" s="141" t="s">
        <v>122</v>
      </c>
      <c r="C11" s="171">
        <v>3600</v>
      </c>
      <c r="D11" s="130">
        <v>2020</v>
      </c>
      <c r="E11" s="130">
        <v>2020</v>
      </c>
      <c r="F11" s="171">
        <v>0</v>
      </c>
      <c r="G11" s="130">
        <v>3600</v>
      </c>
      <c r="H11" s="171">
        <v>0</v>
      </c>
      <c r="I11" s="171">
        <v>0</v>
      </c>
      <c r="J11" s="171">
        <v>0</v>
      </c>
      <c r="K11" s="212" t="s">
        <v>149</v>
      </c>
    </row>
    <row r="12" spans="1:11" x14ac:dyDescent="0.25">
      <c r="A12" s="125"/>
      <c r="B12" s="125"/>
      <c r="C12" s="125"/>
      <c r="D12" s="125"/>
      <c r="E12" s="125"/>
      <c r="F12" s="125"/>
      <c r="G12" s="125"/>
      <c r="H12" s="125"/>
      <c r="I12" s="125"/>
    </row>
    <row r="13" spans="1:11" x14ac:dyDescent="0.25">
      <c r="E13" s="125"/>
      <c r="F13" s="125"/>
      <c r="G13" s="125"/>
      <c r="H13" s="125"/>
      <c r="I13" s="125"/>
    </row>
    <row r="14" spans="1:11" x14ac:dyDescent="0.25">
      <c r="G14" s="125"/>
      <c r="H14" s="125"/>
      <c r="I14" s="125"/>
    </row>
    <row r="15" spans="1:11" s="121" customFormat="1" x14ac:dyDescent="0.25">
      <c r="A15" s="120" t="s">
        <v>107</v>
      </c>
      <c r="G15" s="122"/>
      <c r="H15" s="122"/>
      <c r="I15" s="122"/>
    </row>
    <row r="16" spans="1:11" ht="16.5" thickBot="1" x14ac:dyDescent="0.3">
      <c r="C16" s="138"/>
      <c r="D16" s="139"/>
      <c r="E16" s="124"/>
      <c r="F16" s="124"/>
      <c r="G16" s="139"/>
      <c r="H16" s="140"/>
      <c r="I16" s="140"/>
    </row>
    <row r="17" spans="1:12" ht="33.75" customHeight="1" x14ac:dyDescent="0.25">
      <c r="A17" s="267" t="s">
        <v>93</v>
      </c>
      <c r="B17" s="270" t="s">
        <v>94</v>
      </c>
      <c r="C17" s="126" t="s">
        <v>108</v>
      </c>
      <c r="D17" s="126" t="s">
        <v>95</v>
      </c>
      <c r="E17" s="126" t="s">
        <v>96</v>
      </c>
      <c r="F17" s="126" t="s">
        <v>109</v>
      </c>
      <c r="G17" s="126" t="s">
        <v>98</v>
      </c>
      <c r="H17" s="270" t="s">
        <v>99</v>
      </c>
      <c r="I17" s="270" t="s">
        <v>101</v>
      </c>
      <c r="J17" s="270" t="s">
        <v>100</v>
      </c>
      <c r="K17" s="270" t="s">
        <v>102</v>
      </c>
      <c r="L17" s="262" t="s">
        <v>48</v>
      </c>
    </row>
    <row r="18" spans="1:12" x14ac:dyDescent="0.25">
      <c r="A18" s="268"/>
      <c r="B18" s="265"/>
      <c r="C18" s="127" t="s">
        <v>110</v>
      </c>
      <c r="D18" s="127" t="s">
        <v>103</v>
      </c>
      <c r="E18" s="127" t="s">
        <v>104</v>
      </c>
      <c r="F18" s="127" t="s">
        <v>104</v>
      </c>
      <c r="G18" s="127" t="s">
        <v>105</v>
      </c>
      <c r="H18" s="265"/>
      <c r="I18" s="265"/>
      <c r="J18" s="265"/>
      <c r="K18" s="265"/>
      <c r="L18" s="263"/>
    </row>
    <row r="19" spans="1:12" ht="30.75" customHeight="1" thickBot="1" x14ac:dyDescent="0.3">
      <c r="A19" s="269"/>
      <c r="B19" s="266"/>
      <c r="C19" s="128"/>
      <c r="D19" s="128" t="s">
        <v>106</v>
      </c>
      <c r="E19" s="128" t="s">
        <v>106</v>
      </c>
      <c r="F19" s="128" t="s">
        <v>106</v>
      </c>
      <c r="G19" s="128"/>
      <c r="H19" s="266"/>
      <c r="I19" s="266"/>
      <c r="J19" s="266"/>
      <c r="K19" s="266"/>
      <c r="L19" s="264"/>
    </row>
    <row r="20" spans="1:12" x14ac:dyDescent="0.25">
      <c r="A20" s="129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1"/>
    </row>
    <row r="21" spans="1:12" x14ac:dyDescent="0.25">
      <c r="A21" s="132"/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4"/>
    </row>
    <row r="22" spans="1:12" x14ac:dyDescent="0.25">
      <c r="A22" s="132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4"/>
    </row>
    <row r="23" spans="1:12" ht="13.5" thickBot="1" x14ac:dyDescent="0.3">
      <c r="A23" s="135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7"/>
    </row>
  </sheetData>
  <mergeCells count="15">
    <mergeCell ref="L17:L19"/>
    <mergeCell ref="K6:K8"/>
    <mergeCell ref="F7:F8"/>
    <mergeCell ref="A17:A19"/>
    <mergeCell ref="B17:B19"/>
    <mergeCell ref="H17:H19"/>
    <mergeCell ref="I17:I19"/>
    <mergeCell ref="J17:J19"/>
    <mergeCell ref="K17:K19"/>
    <mergeCell ref="A6:A8"/>
    <mergeCell ref="B6:B8"/>
    <mergeCell ref="G6:G8"/>
    <mergeCell ref="H6:H8"/>
    <mergeCell ref="I6:I8"/>
    <mergeCell ref="J6:J8"/>
  </mergeCells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Sheet2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2020-10-01T12:00:48Z</dcterms:modified>
</cp:coreProperties>
</file>