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15" activeTab="4"/>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4">'Aneksi nr. 5'!$A$1:$L$34</definedName>
    <definedName name="_xlnm.Print_Area" localSheetId="0">'Aneksi nr.1'!$A$1:$I$24</definedName>
    <definedName name="_xlnm.Print_Area" localSheetId="1">'Aneksi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comments3.xml><?xml version="1.0" encoding="utf-8"?>
<comments xmlns="http://schemas.openxmlformats.org/spreadsheetml/2006/main">
  <authors>
    <author>Ornela Bejte</author>
  </authors>
  <commentList>
    <comment ref="B18" authorId="0">
      <text>
        <r>
          <rPr>
            <b/>
            <sz val="9"/>
            <rFont val="Tahoma"/>
            <family val="2"/>
          </rPr>
          <t>Ornela Bejte:</t>
        </r>
        <r>
          <rPr>
            <sz val="9"/>
            <rFont val="Tahoma"/>
            <family val="2"/>
          </rPr>
          <t xml:space="preserve">
ashgj 9</t>
        </r>
      </text>
    </comment>
    <comment ref="G18" authorId="0">
      <text>
        <r>
          <rPr>
            <b/>
            <sz val="9"/>
            <rFont val="Tahoma"/>
            <family val="2"/>
          </rPr>
          <t>Ornela Bejte:</t>
        </r>
        <r>
          <rPr>
            <sz val="9"/>
            <rFont val="Tahoma"/>
            <family val="2"/>
          </rPr>
          <t xml:space="preserve">
AMF 2 pajisje ASHGJ 10 dhe 14 elektronike</t>
        </r>
      </text>
    </comment>
    <comment ref="M18" authorId="0">
      <text>
        <r>
          <rPr>
            <b/>
            <sz val="9"/>
            <rFont val="Tahoma"/>
            <family val="2"/>
          </rPr>
          <t>Ornela Bejte:</t>
        </r>
        <r>
          <rPr>
            <sz val="9"/>
            <rFont val="Tahoma"/>
            <family val="2"/>
          </rPr>
          <t xml:space="preserve">
100 pajsje zyre aparati57 arkiva dhe 50 pajisje elektrionike </t>
        </r>
      </text>
    </comment>
  </commentList>
</comments>
</file>

<file path=xl/sharedStrings.xml><?xml version="1.0" encoding="utf-8"?>
<sst xmlns="http://schemas.openxmlformats.org/spreadsheetml/2006/main" count="350" uniqueCount="258">
  <si>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</si>
  <si>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</si>
  <si>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</si>
  <si>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</si>
  <si>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</si>
  <si>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</si>
  <si>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</si>
  <si>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</si>
  <si>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</si>
  <si>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</si>
  <si>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</si>
  <si>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</si>
  <si>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</si>
  <si>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</si>
  <si>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</si>
  <si>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</si>
  <si>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</si>
  <si>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</si>
  <si>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</si>
  <si>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</si>
  <si>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</si>
  <si>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</si>
  <si>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</si>
  <si>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</si>
  <si>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</si>
  <si>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</si>
  <si>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</si>
  <si>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</si>
  <si>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</si>
  <si>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</si>
  <si>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</si>
  <si>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Komente</t>
  </si>
  <si>
    <t>e</t>
  </si>
  <si>
    <t>projektit</t>
  </si>
  <si>
    <t>Kontraktuar</t>
  </si>
  <si>
    <t>Grant/</t>
  </si>
  <si>
    <t>Kredi</t>
  </si>
  <si>
    <t>Kodi projektit</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</si>
  <si>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</si>
  <si>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</si>
  <si>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</si>
  <si>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</si>
  <si>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</si>
  <si>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</si>
  <si>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</si>
  <si>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</si>
  <si>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</si>
  <si>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</si>
  <si>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</si>
  <si>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</si>
  <si>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</si>
  <si>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</si>
  <si>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</si>
  <si>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</si>
  <si>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</si>
  <si>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</si>
  <si>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</si>
  <si>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</si>
  <si>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Viti i përfundimit</t>
  </si>
  <si>
    <t>Projektet me financim te brendshëm (ne 000/leke)</t>
  </si>
  <si>
    <t>Projektet me financim te huaj (ne 000/leke)</t>
  </si>
  <si>
    <t>(6)</t>
  </si>
  <si>
    <t>(7)=(6)-(5)</t>
  </si>
  <si>
    <t>ANEKSI nr.1 "Raporti i Shpenzimeve sipas Programeve"</t>
  </si>
  <si>
    <t>ANEKSI nr.5  "Projektet  e investimeve me financim te brendshem dhe me financim te huaj"</t>
  </si>
  <si>
    <t>ANEKSI nr.2 "Raporti i Shpenzimeve  të Programit sipas Shpenzimeve"</t>
  </si>
  <si>
    <t>Art.</t>
  </si>
  <si>
    <t>Planifikim, Menaxhim dhe Administrim</t>
  </si>
  <si>
    <t>0006</t>
  </si>
  <si>
    <t>0007</t>
  </si>
  <si>
    <t>0008</t>
  </si>
  <si>
    <t>MINISTRIA E DREJTESISE</t>
  </si>
  <si>
    <t>14</t>
  </si>
  <si>
    <t>01110</t>
  </si>
  <si>
    <t>Planifikim, Menaxhim dhe Adinistrim</t>
  </si>
  <si>
    <t>M140312</t>
  </si>
  <si>
    <t>M140173</t>
  </si>
  <si>
    <t>M140058</t>
  </si>
  <si>
    <t>TVSH-Misioni Euralius</t>
  </si>
  <si>
    <t>Publikimet Zyrtare</t>
  </si>
  <si>
    <t>M140303</t>
  </si>
  <si>
    <t>GM14025</t>
  </si>
  <si>
    <t>Grant</t>
  </si>
  <si>
    <t xml:space="preserve">Buxheti </t>
  </si>
  <si>
    <t>EURALIUS V</t>
  </si>
  <si>
    <t>0009</t>
  </si>
  <si>
    <t>Ndihma Juridike</t>
  </si>
  <si>
    <t>Pajisje zyre te blera per AMF</t>
  </si>
  <si>
    <t>Ambiente te rikonstruktuara te Arkives Gjyqesore</t>
  </si>
  <si>
    <t>18AQ502</t>
  </si>
  <si>
    <t xml:space="preserve">Fakti </t>
  </si>
  <si>
    <t xml:space="preserve">REALIZIMI për periudhën e raportimit </t>
  </si>
  <si>
    <t>REALIZIMI për periudhën e raportimit (vjetore)</t>
  </si>
  <si>
    <t>Studime Projektime</t>
  </si>
  <si>
    <t>M140255</t>
  </si>
  <si>
    <t>Sistemi i Burgjeve</t>
  </si>
  <si>
    <t xml:space="preserve"> Mjekësia Ligjore</t>
  </si>
  <si>
    <t>Shërbimi i Përmbarimit Gjyqësor</t>
  </si>
  <si>
    <t>Shërbimi për Çështjet e Birësimeve</t>
  </si>
  <si>
    <t>Shërbimi i Kthimit dhe Kompensimit të Pronave</t>
  </si>
  <si>
    <t>Shërbimi i  Provës</t>
  </si>
  <si>
    <t>Totali i Shpenzimeve të Ministrisë</t>
  </si>
  <si>
    <t>Ministria e Drejtësisë</t>
  </si>
  <si>
    <t>18AQ703</t>
  </si>
  <si>
    <t>Viti 2021</t>
  </si>
  <si>
    <t>Plan Fillestar Viti 2021</t>
  </si>
  <si>
    <t>Plan i Rishikuar Viti 2021</t>
  </si>
  <si>
    <t>Buxheti 2021</t>
  </si>
  <si>
    <t>Fakti 2021</t>
  </si>
  <si>
    <t>i vitit paraardhes
Viti 2020</t>
  </si>
  <si>
    <t>Plan                   Viti 2021</t>
  </si>
  <si>
    <t>Plani i buxhetit viti 2021</t>
  </si>
  <si>
    <t>Pajisje elektronike te blera per aparatin e MD</t>
  </si>
  <si>
    <t>18AQ505</t>
  </si>
  <si>
    <t xml:space="preserve"> 18AQ506      </t>
  </si>
  <si>
    <t>Godine e MD e Rehabilituar per shkak te termetit te dates 26.11.2019</t>
  </si>
  <si>
    <t xml:space="preserve">Sistemi i qendërzuar i Marredhenieve Juridiksionale me Jashte dhe brenda vendit, per te dhenat kriminale. </t>
  </si>
  <si>
    <t>Pajisje mobilimi per Arkiven Gjyqesore</t>
  </si>
  <si>
    <t>18AQ403</t>
  </si>
  <si>
    <t xml:space="preserve">Blerje pajisje elektronike </t>
  </si>
  <si>
    <t>01.01.2020</t>
  </si>
  <si>
    <t>31.08.2021</t>
  </si>
  <si>
    <t>01.01.2021</t>
  </si>
  <si>
    <t>31.12.2021</t>
  </si>
  <si>
    <t xml:space="preserve">Ky projekt është  realizuar 100% sipas planit. </t>
  </si>
  <si>
    <t>Blerje pajisje zyre per Aparati</t>
  </si>
  <si>
    <t>Per projektin TVSH-Misioni Euralius V jane likuiduar faturat e paraqitura prane Sektorit te Finances.</t>
  </si>
  <si>
    <t>Realizuar 100%.</t>
  </si>
  <si>
    <t>Rehabilitimi emergjent i Arkivës së MD-së</t>
  </si>
  <si>
    <t>M140319</t>
  </si>
  <si>
    <t>i
vitit paraardhes 
Viti 2020</t>
  </si>
  <si>
    <t xml:space="preserve"> Plani i Periudhes/progresiv  viti 2021</t>
  </si>
  <si>
    <t>i
Periudhes/progresiv viti 2021</t>
  </si>
  <si>
    <t>ANEKSI nr.3 "Raporti permbledhes i realizimit te treguesve te performances/produkteve te programit"</t>
  </si>
  <si>
    <t>Ministria e Drejtesise</t>
  </si>
  <si>
    <t>I</t>
  </si>
  <si>
    <t>II</t>
  </si>
  <si>
    <t>III</t>
  </si>
  <si>
    <t>IV</t>
  </si>
  <si>
    <t>Luhatjet ne Koston per Njesi</t>
  </si>
  <si>
    <t>Kodi</t>
  </si>
  <si>
    <t>Emertimi i Treguesit te Performances/Produktit</t>
  </si>
  <si>
    <t xml:space="preserve">Njësia matese </t>
  </si>
  <si>
    <r>
      <t xml:space="preserve">Sasia Faktike (sipas vitit </t>
    </r>
    <r>
      <rPr>
        <b/>
        <sz val="11"/>
        <color indexed="60"/>
        <rFont val="Times New Roman"/>
        <family val="1"/>
      </rPr>
      <t>paraardhes</t>
    </r>
    <r>
      <rPr>
        <b/>
        <sz val="11"/>
        <rFont val="Times New Roman"/>
        <family val="1"/>
      </rPr>
      <t>)</t>
    </r>
  </si>
  <si>
    <r>
      <t xml:space="preserve">Shpenzimet 
(sipas vitit </t>
    </r>
    <r>
      <rPr>
        <b/>
        <sz val="11"/>
        <color indexed="60"/>
        <rFont val="Times New Roman"/>
        <family val="1"/>
      </rPr>
      <t>paraardhes</t>
    </r>
    <r>
      <rPr>
        <b/>
        <sz val="11"/>
        <rFont val="Times New Roman"/>
        <family val="1"/>
      </rPr>
      <t>)</t>
    </r>
  </si>
  <si>
    <r>
      <t xml:space="preserve">Kosto per Njesi (sipas vitit </t>
    </r>
    <r>
      <rPr>
        <b/>
        <sz val="11"/>
        <color indexed="60"/>
        <rFont val="Times New Roman"/>
        <family val="1"/>
      </rPr>
      <t>paraardhes</t>
    </r>
    <r>
      <rPr>
        <b/>
        <sz val="11"/>
        <rFont val="Times New Roman"/>
        <family val="1"/>
      </rPr>
      <t>)</t>
    </r>
  </si>
  <si>
    <r>
      <t xml:space="preserve">Sasia (sipas </t>
    </r>
    <r>
      <rPr>
        <b/>
        <sz val="11"/>
        <color indexed="60"/>
        <rFont val="Times New Roman"/>
        <family val="1"/>
      </rPr>
      <t>planit</t>
    </r>
    <r>
      <rPr>
        <b/>
        <sz val="11"/>
        <rFont val="Times New Roman"/>
        <family val="1"/>
      </rPr>
      <t xml:space="preserve"> te vitit korent)</t>
    </r>
  </si>
  <si>
    <r>
      <t xml:space="preserve">Shpenzimet 
(sipas </t>
    </r>
    <r>
      <rPr>
        <b/>
        <sz val="11"/>
        <color indexed="60"/>
        <rFont val="Times New Roman"/>
        <family val="1"/>
      </rPr>
      <t xml:space="preserve">planit </t>
    </r>
    <r>
      <rPr>
        <b/>
        <sz val="11"/>
        <rFont val="Times New Roman"/>
        <family val="1"/>
      </rPr>
      <t>te vitit korent)</t>
    </r>
  </si>
  <si>
    <r>
      <t xml:space="preserve">Kosto per Njesi 
(sipas </t>
    </r>
    <r>
      <rPr>
        <b/>
        <sz val="11"/>
        <color indexed="60"/>
        <rFont val="Times New Roman"/>
        <family val="1"/>
      </rPr>
      <t>planit</t>
    </r>
    <r>
      <rPr>
        <b/>
        <sz val="11"/>
        <rFont val="Times New Roman"/>
        <family val="1"/>
      </rPr>
      <t xml:space="preserve"> te vitit korent)</t>
    </r>
  </si>
  <si>
    <r>
      <t xml:space="preserve">Sasia sipas </t>
    </r>
    <r>
      <rPr>
        <b/>
        <sz val="11"/>
        <color indexed="60"/>
        <rFont val="Times New Roman"/>
        <family val="1"/>
      </rPr>
      <t>periudhes raportues</t>
    </r>
  </si>
  <si>
    <r>
      <t xml:space="preserve">Shpenzimet 
sipas </t>
    </r>
    <r>
      <rPr>
        <b/>
        <sz val="11"/>
        <color indexed="60"/>
        <rFont val="Times New Roman"/>
        <family val="1"/>
      </rPr>
      <t>periudhes raportues</t>
    </r>
  </si>
  <si>
    <t>Kosto per Njesi 
sipasperiudhes raportues</t>
  </si>
  <si>
    <r>
      <t xml:space="preserve">Sasia </t>
    </r>
    <r>
      <rPr>
        <b/>
        <sz val="11"/>
        <color indexed="60"/>
        <rFont val="Times New Roman"/>
        <family val="1"/>
      </rPr>
      <t>Faktike</t>
    </r>
    <r>
      <rPr>
        <b/>
        <sz val="11"/>
        <rFont val="Times New Roman"/>
        <family val="1"/>
      </rPr>
      <t xml:space="preserve"> ne fund te periudhes raportues</t>
    </r>
  </si>
  <si>
    <r>
      <t xml:space="preserve">Shpenzimet </t>
    </r>
    <r>
      <rPr>
        <b/>
        <sz val="11"/>
        <color indexed="60"/>
        <rFont val="Times New Roman"/>
        <family val="1"/>
      </rPr>
      <t>Faktike</t>
    </r>
    <r>
      <rPr>
        <b/>
        <sz val="11"/>
        <rFont val="Times New Roman"/>
        <family val="1"/>
      </rPr>
      <t xml:space="preserve"> per periudhen raportuese</t>
    </r>
  </si>
  <si>
    <r>
      <t xml:space="preserve">Kosto per Njesi </t>
    </r>
    <r>
      <rPr>
        <b/>
        <sz val="11"/>
        <color indexed="60"/>
        <rFont val="Times New Roman"/>
        <family val="1"/>
      </rPr>
      <t>Faktike</t>
    </r>
    <r>
      <rPr>
        <b/>
        <sz val="11"/>
        <rFont val="Times New Roman"/>
        <family val="1"/>
      </rPr>
      <t xml:space="preserve"> per periudhen raportuese</t>
    </r>
  </si>
  <si>
    <t xml:space="preserve">V = IV - I
</t>
  </si>
  <si>
    <t xml:space="preserve">V = IV - II
</t>
  </si>
  <si>
    <t xml:space="preserve">V = IV - III
</t>
  </si>
  <si>
    <t>A</t>
  </si>
  <si>
    <t>Projektakte te hartuara dhe te vleresuara</t>
  </si>
  <si>
    <t>numer aktesh</t>
  </si>
  <si>
    <t>B</t>
  </si>
  <si>
    <t>Profesione të lira të monitoruara</t>
  </si>
  <si>
    <t>numer inspektimesh</t>
  </si>
  <si>
    <t>C</t>
  </si>
  <si>
    <t xml:space="preserve">Perkthime zyrtare ne fushen penale </t>
  </si>
  <si>
    <t>numer faqesh</t>
  </si>
  <si>
    <t>Ç</t>
  </si>
  <si>
    <t>Te mitur te trajtuar</t>
  </si>
  <si>
    <t>nr</t>
  </si>
  <si>
    <t>D</t>
  </si>
  <si>
    <t>Mbikqyrja dhe  Licensimi i Administratoreve te falimentit</t>
  </si>
  <si>
    <t>numer</t>
  </si>
  <si>
    <t>DH</t>
  </si>
  <si>
    <t>Fondeve arkivore te gjykatave te perthithura</t>
  </si>
  <si>
    <t>numer dosjesh</t>
  </si>
  <si>
    <t>E</t>
  </si>
  <si>
    <t xml:space="preserve">Rikonstruksione (Arkives se Ministrise se Drejtesise, Rehabilitim emergjent per shkak te termetit te godines se MD, Rikosntruksion i Arkives Lunder dhe Institutit  te te Miturve) </t>
  </si>
  <si>
    <t>m2</t>
  </si>
  <si>
    <t>Ë</t>
  </si>
  <si>
    <t xml:space="preserve">Permiresimi i kushteve te punes se punonjesve nepermjet blerje te pajisjeve te  zyres dhe elektronike per  ASHGJ, Aparati I Ministrise dhe AKF </t>
  </si>
  <si>
    <t xml:space="preserve">nr pajisjesh </t>
  </si>
  <si>
    <t>F</t>
  </si>
  <si>
    <t xml:space="preserve">Tvsh euralius </t>
  </si>
  <si>
    <t xml:space="preserve">nr faturash </t>
  </si>
  <si>
    <t>G</t>
  </si>
  <si>
    <t>GJ</t>
  </si>
  <si>
    <t>Sistemi I qenderzuar i marredhenieve juridiksionale me jashte dhe brenda vendit per te dhenat kriminale</t>
  </si>
  <si>
    <t>H</t>
  </si>
  <si>
    <t>Furnizim Vendosje Cilleri per Aparatin e Ministrise se Drejtesise</t>
  </si>
  <si>
    <t>Treguesit e Performances/Produktet e realizuara nga perdorimi i te ardhurave jashte limitit</t>
  </si>
  <si>
    <t xml:space="preserve">Njësia Matëse 
</t>
  </si>
  <si>
    <t xml:space="preserve">Sasia e 
realizuar </t>
  </si>
  <si>
    <t>Fakti i periudhes/progresiv</t>
  </si>
  <si>
    <t>Produkti ......</t>
  </si>
  <si>
    <t>Treguesi i Performances .....</t>
  </si>
  <si>
    <t>ANEKSI nr.4 "Raporti i realizimit te objektivave te politikes se programit"</t>
  </si>
  <si>
    <t>Emertimi i programit:</t>
  </si>
  <si>
    <t>Planifikim, Menaxhim,  Administrimi</t>
  </si>
  <si>
    <t>Qellimi 1</t>
  </si>
  <si>
    <t>Harmonizimi dhe reformimi i legjislacionit Shqiptar, si edhe perqasja e legjislacionit me standartet e BE. Permiresimi i performances se AMF duke u bere i vetmi burim informacioni mbi te gjitha procedurat e procesit te falimentit, ne teritorin e Republikes, ne zbatim te akteve ligjore ne fuqi dhe interesave te ligjshme te paleve te perfshira ne keto procedura.Pranimi për administrim dhe ruajtje të përhershme të dokumentave me rëndësi historike kombëtare të gjykatave të shkallës së parë dhe të dytë.</t>
  </si>
  <si>
    <t>Treguesit e performancës/Produktet:</t>
  </si>
  <si>
    <t>Objektivat e politikës</t>
  </si>
  <si>
    <t>Kodi i
Treguesit te Performances/Produktit</t>
  </si>
  <si>
    <r>
      <t>Emertimi i Treguesit te Performances</t>
    </r>
    <r>
      <rPr>
        <b/>
        <sz val="11"/>
        <color indexed="8"/>
        <rFont val="Times New Roman"/>
        <family val="1"/>
      </rPr>
      <t>/Produktit</t>
    </r>
  </si>
  <si>
    <t>Niveli faktik i  vitit paraardhes</t>
  </si>
  <si>
    <t>Niveli i planifikuar ne vitin 2021</t>
  </si>
  <si>
    <t>% e Realizimit te Treguesit te Performances/Produktit</t>
  </si>
  <si>
    <t>Objektivi 1</t>
  </si>
  <si>
    <t>Hartimi i legjislacionit dhe pergatitja e projekt akteve  në fushën e pergjegjesise shteterore te Ministrise se Drejtësisë dhe dhenia e mendimit te specializuar. perkthimet zyrtare per gjyqesorin dhe mirefunksionimi i MD</t>
  </si>
  <si>
    <t>Objektivi 1  ne të cilin perfshihen projektaktet e hartuara, ato te vleresuara, inspektimet ne profesionet e lira dhe perkthimet zyrtare jane realizuar si me poshte:</t>
  </si>
  <si>
    <t>91401AA</t>
  </si>
  <si>
    <t>Projektligje dhe projektvendime të hartuara  dhe te vlerwsuara</t>
  </si>
  <si>
    <t>91401AB</t>
  </si>
  <si>
    <t>91401AC</t>
  </si>
  <si>
    <t>Perkthime zyrtare ne fushen penale te kryera</t>
  </si>
  <si>
    <t xml:space="preserve">Objektivi 2 </t>
  </si>
  <si>
    <t xml:space="preserve">Mbikqyrja dhe mbrojtja e të miturve/të rinjve gjate dhe pas kryerjes së dënimit në përputhje me Kodin e Drejtësisë Penale për të miturit.
</t>
  </si>
  <si>
    <t>91401AE</t>
  </si>
  <si>
    <t>Të mitur të trajtuar</t>
  </si>
  <si>
    <t>Objektivi 3</t>
  </si>
  <si>
    <t>Mbikqyrja e administratoreve të falimentit nëpërmjet analizimit të raporteve statistikore sipas standarteve kombëtare të licensimit.</t>
  </si>
  <si>
    <t>91401AF</t>
  </si>
  <si>
    <t>Admistrator falimenti te mbikqyrur dhe te licensuar</t>
  </si>
  <si>
    <t>Objektivi 4</t>
  </si>
  <si>
    <t>Pranimi për administrim dhe ruajtje të përhershme të dokumentave me rëndësi historike kombëtare të gjykatave të shkallës së parë dhe të dytë</t>
  </si>
  <si>
    <t>91401AG</t>
  </si>
  <si>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</si>
  <si>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</si>
  <si>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</si>
  <si>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</si>
  <si>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 xml:space="preserve"> Plani i Periudhes/progresive</t>
  </si>
  <si>
    <t xml:space="preserve">i 
Periudhes/progresive </t>
  </si>
  <si>
    <t>Ky projekt eshte realizuar 100%</t>
  </si>
  <si>
    <t>Fondet jane pakesuar me Aktin Normativ nr.34, date 03.12.2021.</t>
  </si>
  <si>
    <t xml:space="preserve">Ështe disbursuar plotësisht financimi i huaj dhe janë paguar  TVSH e të gjitha faturave të Misionit Euralius V.  TVSH për OMN nuk eshte realizuar plotesisht nga 4,5 milion lekë të planifikuara janë realizuar rreth 861 mijë lekë  pasi nuk janë sjellë fatura për dibursimin e TVSH në Sektorin e Financës së Ministrisë së Drejtësisë nga International Monitoring Operation (IMO). </t>
  </si>
  <si>
    <t>Rikonstruksioni i ASHSGJ nuk eshte realizuar pasi nuk u paraqit ne sektorin e finances situacioni perfundimtar nga grupi i zbatimit te kontrates me qellim likujdimin e fondit te ngurtesuar. Eshte mbyllur rikonstruksioni i arkives se MD. Projekti Godine  e Rehabilituar per shkak te termetit dt 26.11.2019 eshte realizuar.</t>
  </si>
  <si>
    <t xml:space="preserve">Niveli i rishikuar ne i vitit korent </t>
  </si>
  <si>
    <t xml:space="preserve">Niveli faktik ne fund i vitit korent </t>
  </si>
  <si>
    <t>Realizuar. Diferenca eshte fond I lire.</t>
  </si>
  <si>
    <t>Nuk eshte realizuar.</t>
  </si>
  <si>
    <t>21AA001</t>
  </si>
  <si>
    <t>TVSH-Operacioni Nderkombetar i Monitorimit</t>
  </si>
  <si>
    <t>Jane realizuar blerje pajisje zyre per aparatin dhe ASHSGJ dhe pajisje elektronike. Diferenca eshte fond I lire.</t>
  </si>
  <si>
    <t xml:space="preserve">Realizimi i këtij produkti është në masën 61%. Janë kryer rinovimet e 8 Licencave te Administratoreve </t>
  </si>
  <si>
    <t xml:space="preserve">Realizimi është në nivele të mira. Nga Sektori i Perkthimeve behet kontrolli i karakterereve dhe faqeve kompjuterike dhe verikohet perputhshmeria me faturen tatimore e cila paraqitet në sektorin e financës për tu likuiduar. Sektori i përkthimeve në Ministrinë e Drejtësisë koordinon punen që mos të sjelle vonesa për likuidimin e përkthyesve të jashtëm të liçensuar. </t>
  </si>
  <si>
    <t>Periudha e Raportimit: viti 2021</t>
  </si>
  <si>
    <t>Në Sektorin e Financës së Ministrisë së Drejtësisë  janë  paguar te gjitha faturat e paraqitura nga International Monitoring Operation (IMO II) PROJEC</t>
  </si>
  <si>
    <t>Nuk eshte realizuar pasi nuk u paraqit situacioni perfundimtar I punimeve.</t>
  </si>
  <si>
    <t>Realizuar 100%</t>
  </si>
  <si>
    <t>Gjatë kesaj periudhe Qendra ka bërë kërkime lidhur me modelet e programeve rehabilituese, riintegruese dhe parandaluese për të miturit dhe të rinjtë në vendet e tjera, me qëllim ofrimin e një qasje multidisiplinare në rehabilitimin dhe rishoqërizimin e të miturve në komunitet. Janë zhvilluar takime me institucionet  me të cilat do të bashkëpunojë Qendra, si dhe me organizata që në fokus të veprimtarisë së tyre të punës kanë mbrojtjen e të drejtave të fëmijëve, për të asistuar dhe mbështetur të miturit që do të rehabilitohen në vazhdimësi. Per vitin 2021 prane Qendres jane paraqitur 7 raste te referuara nga instuituti i te MIturve ne Kavaje.</t>
  </si>
  <si>
    <t>Gjatë kesaj periudhe Qendra ka bërë kërkime lidhur me modelet e programeve rehabilituese, riintegruese dhe parandaluese për të miturit dhe të rinjtë në vendet e tjera.Per vitin 2021 prane Qendres jane paraqitur 7 raste te referuara nga instuituti i te MIturve ne Kavaje.</t>
  </si>
  <si>
    <t>Realizuar 62%.</t>
  </si>
  <si>
    <t>Produkti eshte realizuar 94%.</t>
  </si>
  <si>
    <t>Jane realizuar Akte Ligjore ne kohe dhe me cilesi, jane realizuar dhenia e mendimeve te specializuara Ministrive te Linjes. Janë kryer perkthimet zyrtare dhe janë likuiduar detyrimet nga faturat e lëshuara dhe jane kryer inspektimet ne profesionet e lira.   Dosjet e perthithura nuk jane realizuar plotesisht por jane perpunuar te gjitha dosjet e perthithura. Procesi i mbikqyrjes se Falimentimit eshte realizuar pjeserisht.</t>
  </si>
  <si>
    <t>01.04.2021</t>
  </si>
  <si>
    <t>31.07.2023</t>
  </si>
  <si>
    <t>Jane perthithur 16,039 dosje dhe 235 meter linear nga SPAK. Ne realizimin e produktit ka ndikuar situata Covid-19.</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</si>
</sst>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 numFmtId="218" formatCode="#,##0.00000"/>
  </numFmts>
  <fonts count="10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11"/>
      <name val="Arial"/>
      <family val="2"/>
    </font>
    <font>
      <sz val="11"/>
      <name val="Times New Roman"/>
      <family val="1"/>
    </font>
    <font>
      <b/>
      <sz val="11"/>
      <name val="Times New Roman"/>
      <family val="1"/>
    </font>
    <font>
      <b/>
      <sz val="10"/>
      <color indexed="12"/>
      <name val="Times New Roman"/>
      <family val="1"/>
    </font>
    <font>
      <b/>
      <sz val="9"/>
      <name val="Arial"/>
      <family val="2"/>
    </font>
    <font>
      <sz val="9"/>
      <name val="Arial"/>
      <family val="2"/>
    </font>
    <font>
      <b/>
      <sz val="11"/>
      <color indexed="60"/>
      <name val="Times New Roman"/>
      <family val="1"/>
    </font>
    <font>
      <b/>
      <sz val="9"/>
      <name val="Tahoma"/>
      <family val="2"/>
    </font>
    <font>
      <sz val="9"/>
      <name val="Tahoma"/>
      <family val="2"/>
    </font>
    <font>
      <b/>
      <sz val="11"/>
      <color indexed="8"/>
      <name val="Times New Roman"/>
      <family val="1"/>
    </font>
    <font>
      <b/>
      <sz val="12"/>
      <color indexed="60"/>
      <name val="Calibri"/>
      <family val="2"/>
    </font>
    <font>
      <i/>
      <sz val="11"/>
      <name val="Times New Roman"/>
      <family val="1"/>
    </font>
    <font>
      <b/>
      <i/>
      <sz val="11"/>
      <color indexed="60"/>
      <name val="Calibri"/>
      <family val="2"/>
    </font>
    <font>
      <b/>
      <i/>
      <sz val="10"/>
      <color indexed="60"/>
      <name val="Calibri"/>
      <family val="2"/>
    </font>
    <font>
      <b/>
      <sz val="8"/>
      <name val="Times New Roman"/>
      <family val="1"/>
    </font>
    <font>
      <b/>
      <sz val="10"/>
      <color indexed="60"/>
      <name val="Arial"/>
      <family val="2"/>
    </font>
    <font>
      <b/>
      <u val="single"/>
      <sz val="12"/>
      <color indexed="60"/>
      <name val="Arial"/>
      <family val="2"/>
    </font>
    <font>
      <u val="single"/>
      <sz val="12"/>
      <color indexed="60"/>
      <name val="Arial"/>
      <family val="2"/>
    </font>
    <font>
      <sz val="8"/>
      <color indexed="60"/>
      <name val="Arial"/>
      <family val="2"/>
    </font>
    <font>
      <sz val="10"/>
      <color indexed="60"/>
      <name val="Arial"/>
      <family val="2"/>
    </font>
    <font>
      <b/>
      <sz val="12"/>
      <color indexed="60"/>
      <name val="Arial"/>
      <family val="2"/>
    </font>
    <font>
      <sz val="10"/>
      <color indexed="10"/>
      <name val="Arial"/>
      <family val="2"/>
    </font>
    <font>
      <sz val="10"/>
      <color indexed="8"/>
      <name val="Times New Roman"/>
      <family val="1"/>
    </font>
    <font>
      <b/>
      <sz val="10"/>
      <color indexed="60"/>
      <name val="Times New Roman"/>
      <family val="1"/>
    </font>
    <font>
      <b/>
      <i/>
      <sz val="10"/>
      <color indexed="60"/>
      <name val="Times New Roman"/>
      <family val="1"/>
    </font>
    <font>
      <b/>
      <u val="single"/>
      <sz val="12"/>
      <color indexed="60"/>
      <name val="Calibri"/>
      <family val="2"/>
    </font>
    <font>
      <u val="single"/>
      <sz val="12"/>
      <color indexed="60"/>
      <name val="Calibri"/>
      <family val="2"/>
    </font>
    <font>
      <sz val="11"/>
      <color indexed="8"/>
      <name val="Times New Roman"/>
      <family val="1"/>
    </font>
    <font>
      <sz val="11"/>
      <color indexed="10"/>
      <name val="Times New Roman"/>
      <family val="1"/>
    </font>
    <font>
      <b/>
      <sz val="9"/>
      <color indexed="60"/>
      <name val="Arial"/>
      <family val="2"/>
    </font>
    <font>
      <b/>
      <sz val="11"/>
      <color indexed="60"/>
      <name val="Calibri"/>
      <family val="2"/>
    </font>
    <font>
      <b/>
      <sz val="12"/>
      <name val="Calibri"/>
      <family val="2"/>
    </font>
    <font>
      <b/>
      <i/>
      <sz val="11"/>
      <color indexed="8"/>
      <name val="Times New Roman"/>
      <family val="1"/>
    </font>
    <font>
      <sz val="10"/>
      <color indexed="60"/>
      <name val="Times New Roman"/>
      <family val="1"/>
    </font>
    <font>
      <b/>
      <sz val="11"/>
      <color indexed="60"/>
      <name val="Arial"/>
      <family val="2"/>
    </font>
    <font>
      <sz val="11"/>
      <color theme="1"/>
      <name val="Calibri"/>
      <family val="2"/>
    </font>
    <font>
      <b/>
      <sz val="10"/>
      <color rgb="FFC00000"/>
      <name val="Arial"/>
      <family val="2"/>
    </font>
    <font>
      <b/>
      <u val="single"/>
      <sz val="12"/>
      <color rgb="FFC00000"/>
      <name val="Arial"/>
      <family val="2"/>
    </font>
    <font>
      <u val="single"/>
      <sz val="12"/>
      <color rgb="FFC00000"/>
      <name val="Arial"/>
      <family val="2"/>
    </font>
    <font>
      <sz val="8"/>
      <color rgb="FFC00000"/>
      <name val="Arial"/>
      <family val="2"/>
    </font>
    <font>
      <sz val="10"/>
      <color rgb="FFC00000"/>
      <name val="Arial"/>
      <family val="2"/>
    </font>
    <font>
      <b/>
      <sz val="12"/>
      <color rgb="FFC00000"/>
      <name val="Arial"/>
      <family val="2"/>
    </font>
    <font>
      <sz val="10"/>
      <color rgb="FFFF0000"/>
      <name val="Arial"/>
      <family val="2"/>
    </font>
    <font>
      <sz val="10"/>
      <color theme="1"/>
      <name val="Times New Roman"/>
      <family val="1"/>
    </font>
    <font>
      <sz val="10"/>
      <color rgb="FF000000"/>
      <name val="Times New Roman"/>
      <family val="1"/>
    </font>
    <font>
      <b/>
      <sz val="10"/>
      <color rgb="FFC00000"/>
      <name val="Times New Roman"/>
      <family val="1"/>
    </font>
    <font>
      <b/>
      <i/>
      <sz val="10"/>
      <color rgb="FFC00000"/>
      <name val="Times New Roman"/>
      <family val="1"/>
    </font>
    <font>
      <b/>
      <u val="single"/>
      <sz val="12"/>
      <color rgb="FFC00000"/>
      <name val="Calibri"/>
      <family val="2"/>
    </font>
    <font>
      <u val="single"/>
      <sz val="12"/>
      <color rgb="FFC00000"/>
      <name val="Calibri"/>
      <family val="2"/>
    </font>
    <font>
      <sz val="11"/>
      <color rgb="FF000000"/>
      <name val="Calibri"/>
      <family val="2"/>
    </font>
    <font>
      <b/>
      <sz val="11"/>
      <color rgb="FFC00000"/>
      <name val="Times New Roman"/>
      <family val="1"/>
    </font>
    <font>
      <sz val="11"/>
      <color theme="1"/>
      <name val="Times New Roman"/>
      <family val="1"/>
    </font>
    <font>
      <b/>
      <sz val="11"/>
      <color theme="1"/>
      <name val="Times New Roman"/>
      <family val="1"/>
    </font>
    <font>
      <sz val="11"/>
      <color rgb="FFFF0000"/>
      <name val="Times New Roman"/>
      <family val="1"/>
    </font>
    <font>
      <b/>
      <sz val="9"/>
      <color rgb="FFC00000"/>
      <name val="Arial"/>
      <family val="2"/>
    </font>
    <font>
      <b/>
      <sz val="11"/>
      <color rgb="FFC00000"/>
      <name val="Calibri"/>
      <family val="2"/>
    </font>
    <font>
      <b/>
      <sz val="12"/>
      <color rgb="FFC00000"/>
      <name val="Calibri"/>
      <family val="2"/>
    </font>
    <font>
      <b/>
      <i/>
      <sz val="11"/>
      <color theme="1"/>
      <name val="Times New Roman"/>
      <family val="1"/>
    </font>
    <font>
      <b/>
      <i/>
      <sz val="10"/>
      <color rgb="FFC00000"/>
      <name val="Calibri"/>
      <family val="2"/>
    </font>
    <font>
      <sz val="10"/>
      <color rgb="FFC00000"/>
      <name val="Times New Roman"/>
      <family val="1"/>
    </font>
    <font>
      <b/>
      <sz val="11"/>
      <color rgb="FFC00000"/>
      <name val="Arial"/>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8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color indexed="63"/>
      </right>
      <top style="medium"/>
      <bottom>
        <color indexed="63"/>
      </bottom>
    </border>
    <border>
      <left style="medium"/>
      <right style="thin"/>
      <top style="medium"/>
      <bottom>
        <color indexed="63"/>
      </bottom>
    </border>
    <border>
      <left style="medium"/>
      <right style="medium"/>
      <top style="thin"/>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color indexed="63"/>
      </top>
      <bottom style="thick"/>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n"/>
      <right style="medium"/>
      <top style="medium"/>
      <bottom style="dashed"/>
    </border>
    <border>
      <left style="thin"/>
      <right>
        <color indexed="63"/>
      </right>
      <top>
        <color indexed="63"/>
      </top>
      <bottom style="thin"/>
    </border>
    <border>
      <left style="thin"/>
      <right style="medium"/>
      <top style="dashed"/>
      <bottom style="dashed"/>
    </border>
    <border>
      <left>
        <color indexed="63"/>
      </left>
      <right style="medium"/>
      <top style="dashed"/>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top"/>
      <protection/>
    </xf>
    <xf numFmtId="0" fontId="9" fillId="0" borderId="0">
      <alignment/>
      <protection/>
    </xf>
    <xf numFmtId="0" fontId="9" fillId="0" borderId="0">
      <alignment/>
      <protection/>
    </xf>
    <xf numFmtId="0" fontId="9" fillId="0" borderId="0">
      <alignment/>
      <protection/>
    </xf>
    <xf numFmtId="193" fontId="11" fillId="0" borderId="0" applyFont="0" applyFill="0" applyBorder="0" applyAlignment="0" applyProtection="0"/>
    <xf numFmtId="194"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195" fontId="11" fillId="0" borderId="0" applyFont="0" applyFill="0" applyBorder="0" applyAlignment="0" applyProtection="0"/>
    <xf numFmtId="196" fontId="11" fillId="0" borderId="0" applyFont="0" applyFill="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197" fontId="11" fillId="0" borderId="0" applyFon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3" fontId="0" fillId="8" borderId="1" applyNumberFormat="0">
      <alignment/>
      <protection/>
    </xf>
    <xf numFmtId="0" fontId="15" fillId="20" borderId="2" applyNumberFormat="0" applyAlignment="0" applyProtection="0"/>
    <xf numFmtId="0" fontId="16" fillId="0" borderId="3" applyNumberFormat="0" applyFont="0" applyFill="0" applyAlignment="0" applyProtection="0"/>
    <xf numFmtId="0" fontId="17" fillId="21" borderId="4" applyNumberFormat="0" applyAlignment="0" applyProtection="0"/>
    <xf numFmtId="171" fontId="0" fillId="0" borderId="0" applyFont="0" applyFill="0" applyBorder="0" applyAlignment="0" applyProtection="0"/>
    <xf numFmtId="0" fontId="18" fillId="0" borderId="0">
      <alignment/>
      <protection/>
    </xf>
    <xf numFmtId="169" fontId="0" fillId="0" borderId="0" applyFont="0" applyFill="0" applyBorder="0" applyAlignment="0" applyProtection="0"/>
    <xf numFmtId="186" fontId="81" fillId="0" borderId="0" applyFont="0" applyFill="0" applyBorder="0" applyAlignment="0" applyProtection="0"/>
    <xf numFmtId="192" fontId="19" fillId="0" borderId="0">
      <alignment horizontal="right" vertical="top"/>
      <protection/>
    </xf>
    <xf numFmtId="0" fontId="18" fillId="0" borderId="0">
      <alignment/>
      <protection/>
    </xf>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6"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188" fontId="0" fillId="5" borderId="5" applyNumberFormat="0" applyFont="0" applyBorder="0" applyAlignment="0" applyProtection="0"/>
    <xf numFmtId="0" fontId="20" fillId="0" borderId="0" applyNumberForma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6" fillId="0" borderId="0" applyNumberFormat="0" applyFill="0" applyBorder="0" applyAlignment="0" applyProtection="0"/>
    <xf numFmtId="0" fontId="21" fillId="4" borderId="0" applyNumberFormat="0" applyBorder="0" applyAlignment="0" applyProtection="0"/>
    <xf numFmtId="38" fontId="4" fillId="20" borderId="0" applyNumberFormat="0" applyBorder="0" applyAlignment="0" applyProtection="0"/>
    <xf numFmtId="38" fontId="4" fillId="20"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1" fillId="0" borderId="0" applyFont="0" applyFill="0" applyBorder="0" applyAlignment="0" applyProtection="0"/>
    <xf numFmtId="3" fontId="11" fillId="0" borderId="0" applyFont="0" applyFill="0" applyBorder="0" applyAlignment="0" applyProtection="0"/>
    <xf numFmtId="0" fontId="25" fillId="7" borderId="2" applyNumberFormat="0" applyAlignment="0" applyProtection="0"/>
    <xf numFmtId="10" fontId="4" fillId="22" borderId="9" applyNumberFormat="0" applyBorder="0" applyAlignment="0" applyProtection="0"/>
    <xf numFmtId="10" fontId="4" fillId="22" borderId="9" applyNumberFormat="0" applyBorder="0" applyAlignment="0" applyProtection="0"/>
    <xf numFmtId="3" fontId="0" fillId="7" borderId="0" applyNumberFormat="0" applyBorder="0">
      <alignment/>
      <protection/>
    </xf>
    <xf numFmtId="177" fontId="26" fillId="0" borderId="0">
      <alignment/>
      <protection/>
    </xf>
    <xf numFmtId="0" fontId="27" fillId="0" borderId="10" applyNumberFormat="0" applyFill="0" applyAlignment="0" applyProtection="0"/>
    <xf numFmtId="206" fontId="16"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5" fontId="16"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8" fillId="0" borderId="0" applyFont="0" applyFill="0" applyBorder="0" applyAlignment="0" applyProtection="0"/>
    <xf numFmtId="210"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0" fontId="29" fillId="23" borderId="0" applyNumberFormat="0" applyBorder="0" applyAlignment="0" applyProtection="0"/>
    <xf numFmtId="0" fontId="30" fillId="0" borderId="0">
      <alignment/>
      <protection/>
    </xf>
    <xf numFmtId="0" fontId="3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199" fontId="28" fillId="0" borderId="0" applyFill="0" applyBorder="0" applyAlignment="0" applyProtection="0"/>
    <xf numFmtId="199" fontId="28"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32" fillId="20" borderId="11" applyNumberFormat="0" applyAlignment="0" applyProtection="0"/>
    <xf numFmtId="40" fontId="10" fillId="22" borderId="0">
      <alignment horizontal="right"/>
      <protection/>
    </xf>
    <xf numFmtId="40" fontId="10"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0" fontId="11" fillId="0" borderId="0" applyFont="0" applyFill="0" applyBorder="0" applyAlignment="0" applyProtection="0"/>
    <xf numFmtId="201" fontId="11" fillId="0" borderId="0" applyFont="0" applyFill="0" applyBorder="0" applyAlignment="0" applyProtection="0"/>
    <xf numFmtId="202" fontId="11" fillId="0" borderId="0" applyFont="0" applyFill="0" applyBorder="0" applyAlignment="0" applyProtection="0"/>
    <xf numFmtId="2" fontId="16" fillId="0" borderId="0" applyFont="0" applyFill="0" applyBorder="0" applyAlignment="0" applyProtection="0"/>
    <xf numFmtId="207" fontId="28" fillId="0" borderId="0" applyFill="0" applyBorder="0" applyAlignment="0">
      <protection/>
    </xf>
    <xf numFmtId="207" fontId="28" fillId="0" borderId="0" applyFill="0" applyBorder="0" applyAlignment="0">
      <protection/>
    </xf>
    <xf numFmtId="3" fontId="0" fillId="25" borderId="1" applyNumberFormat="0">
      <alignment/>
      <protection/>
    </xf>
    <xf numFmtId="0" fontId="11" fillId="0" borderId="0">
      <alignment/>
      <protection/>
    </xf>
    <xf numFmtId="0" fontId="33" fillId="0" borderId="0">
      <alignment/>
      <protection/>
    </xf>
    <xf numFmtId="0" fontId="10" fillId="0" borderId="0">
      <alignment vertical="top"/>
      <protection/>
    </xf>
    <xf numFmtId="0" fontId="0" fillId="0" borderId="0" applyNumberFormat="0">
      <alignment/>
      <protection/>
    </xf>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0" fontId="37"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28" fillId="0" borderId="0">
      <alignment/>
      <protection/>
    </xf>
    <xf numFmtId="0" fontId="28" fillId="0" borderId="0">
      <alignment/>
      <protection/>
    </xf>
    <xf numFmtId="0" fontId="39" fillId="0" borderId="0">
      <alignment horizontal="left" wrapText="1"/>
      <protection/>
    </xf>
    <xf numFmtId="0" fontId="40" fillId="0" borderId="13" applyNumberFormat="0" applyFont="0" applyFill="0" applyBorder="0" applyAlignment="0" applyProtection="0"/>
    <xf numFmtId="203" fontId="11" fillId="0" borderId="0" applyNumberFormat="0" applyFont="0" applyFill="0" applyBorder="0" applyAlignment="0" applyProtection="0"/>
    <xf numFmtId="0" fontId="40" fillId="0" borderId="0" applyNumberFormat="0" applyFont="0" applyFill="0" applyBorder="0" applyAlignment="0" applyProtection="0"/>
    <xf numFmtId="204" fontId="40" fillId="0" borderId="0" applyNumberFormat="0" applyFont="0" applyFill="0" applyBorder="0" applyAlignment="0" applyProtection="0"/>
    <xf numFmtId="0" fontId="28" fillId="0" borderId="13" applyNumberFormat="0" applyFont="0" applyFill="0" applyAlignment="0" applyProtection="0"/>
    <xf numFmtId="0" fontId="28" fillId="0" borderId="13" applyNumberFormat="0" applyFont="0" applyFill="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0"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205" fontId="28" fillId="0" borderId="0">
      <alignment horizontal="right"/>
      <protection/>
    </xf>
    <xf numFmtId="205" fontId="28" fillId="0" borderId="0">
      <alignment horizontal="right"/>
      <protection/>
    </xf>
    <xf numFmtId="0" fontId="41" fillId="0" borderId="0" applyNumberFormat="0" applyFill="0" applyBorder="0" applyAlignment="0" applyProtection="0"/>
    <xf numFmtId="0" fontId="42" fillId="0" borderId="0" applyNumberFormat="0" applyFill="0" applyBorder="0" applyAlignment="0" applyProtection="0"/>
    <xf numFmtId="190" fontId="9" fillId="0" borderId="0">
      <alignment horizontal="right"/>
      <protection/>
    </xf>
    <xf numFmtId="190" fontId="9" fillId="0" borderId="0">
      <alignment horizontal="right"/>
      <protection/>
    </xf>
    <xf numFmtId="0" fontId="43" fillId="0" borderId="0" applyProtection="0">
      <alignment/>
    </xf>
    <xf numFmtId="208" fontId="43" fillId="0" borderId="0" applyProtection="0">
      <alignment/>
    </xf>
    <xf numFmtId="0" fontId="44" fillId="0" borderId="0" applyProtection="0">
      <alignment/>
    </xf>
    <xf numFmtId="0" fontId="45" fillId="0" borderId="0" applyProtection="0">
      <alignment/>
    </xf>
    <xf numFmtId="0" fontId="43" fillId="0" borderId="14" applyProtection="0">
      <alignment/>
    </xf>
    <xf numFmtId="0" fontId="43" fillId="0" borderId="0">
      <alignment/>
      <protection/>
    </xf>
    <xf numFmtId="10" fontId="43" fillId="0" borderId="0" applyProtection="0">
      <alignment/>
    </xf>
    <xf numFmtId="0" fontId="43" fillId="0" borderId="0">
      <alignment/>
      <protection/>
    </xf>
    <xf numFmtId="2" fontId="43" fillId="0" borderId="0" applyProtection="0">
      <alignment/>
    </xf>
    <xf numFmtId="4" fontId="43" fillId="0" borderId="0" applyProtection="0">
      <alignment/>
    </xf>
  </cellStyleXfs>
  <cellXfs count="396">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3" fillId="0" borderId="0" xfId="0" applyFont="1" applyBorder="1" applyAlignment="1">
      <alignment horizontal="center"/>
    </xf>
    <xf numFmtId="0" fontId="82" fillId="0" borderId="0" xfId="0" applyFont="1" applyAlignment="1">
      <alignment horizontal="center"/>
    </xf>
    <xf numFmtId="0" fontId="83" fillId="0" borderId="0" xfId="0" applyFont="1" applyAlignment="1">
      <alignment/>
    </xf>
    <xf numFmtId="0" fontId="84"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84" fillId="0" borderId="0" xfId="0" applyFont="1" applyAlignment="1">
      <alignment horizontal="center"/>
    </xf>
    <xf numFmtId="0" fontId="4" fillId="0" borderId="0" xfId="0" applyFont="1" applyBorder="1" applyAlignment="1">
      <alignment horizontal="center"/>
    </xf>
    <xf numFmtId="177"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0" xfId="0" applyFont="1" applyAlignment="1">
      <alignment horizontal="center"/>
    </xf>
    <xf numFmtId="0" fontId="84" fillId="0" borderId="0" xfId="0" applyFont="1" applyAlignment="1">
      <alignment horizontal="center"/>
    </xf>
    <xf numFmtId="0" fontId="82" fillId="0" borderId="0" xfId="0" applyFont="1" applyAlignment="1">
      <alignment horizontal="center"/>
    </xf>
    <xf numFmtId="177" fontId="3" fillId="0" borderId="0" xfId="0" applyNumberFormat="1" applyFont="1" applyBorder="1" applyAlignment="1">
      <alignment horizontal="center"/>
    </xf>
    <xf numFmtId="0" fontId="0"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85" fillId="0" borderId="0" xfId="0" applyFont="1" applyAlignment="1">
      <alignment/>
    </xf>
    <xf numFmtId="0" fontId="86" fillId="0" borderId="0" xfId="0" applyFont="1" applyAlignment="1">
      <alignment/>
    </xf>
    <xf numFmtId="0" fontId="83" fillId="0" borderId="0" xfId="0" applyFont="1" applyAlignment="1">
      <alignment horizontal="left"/>
    </xf>
    <xf numFmtId="0" fontId="84" fillId="0" borderId="0" xfId="0" applyFont="1" applyAlignment="1">
      <alignment/>
    </xf>
    <xf numFmtId="0" fontId="4" fillId="0" borderId="0" xfId="0" applyFont="1" applyAlignment="1">
      <alignment vertical="center" wrapText="1"/>
    </xf>
    <xf numFmtId="0" fontId="3" fillId="0" borderId="15" xfId="108" applyFont="1" applyFill="1" applyBorder="1" applyAlignment="1">
      <alignment horizontal="center" vertical="center" wrapText="1"/>
      <protection/>
    </xf>
    <xf numFmtId="0" fontId="2" fillId="0" borderId="0" xfId="108" applyFont="1" applyFill="1" applyAlignment="1">
      <alignment vertical="center" wrapText="1"/>
      <protection/>
    </xf>
    <xf numFmtId="0" fontId="0" fillId="0" borderId="0" xfId="108" applyFill="1" applyAlignment="1">
      <alignment vertical="center" wrapText="1"/>
      <protection/>
    </xf>
    <xf numFmtId="0" fontId="0" fillId="0" borderId="0" xfId="108" applyFill="1" applyBorder="1" applyAlignment="1">
      <alignment vertical="center" wrapText="1"/>
      <protection/>
    </xf>
    <xf numFmtId="0" fontId="8" fillId="0" borderId="0" xfId="108" applyFont="1" applyFill="1" applyBorder="1" applyAlignment="1">
      <alignment horizontal="center" vertical="center" wrapText="1"/>
      <protection/>
    </xf>
    <xf numFmtId="0" fontId="2" fillId="0" borderId="0" xfId="108" applyFont="1" applyFill="1" applyBorder="1" applyAlignment="1">
      <alignment vertical="center" wrapText="1"/>
      <protection/>
    </xf>
    <xf numFmtId="0" fontId="2" fillId="0" borderId="0" xfId="108" applyFont="1" applyFill="1" applyAlignment="1">
      <alignment vertical="center"/>
      <protection/>
    </xf>
    <xf numFmtId="0" fontId="0" fillId="0" borderId="0" xfId="108" applyFill="1" applyAlignment="1">
      <alignment vertical="center"/>
      <protection/>
    </xf>
    <xf numFmtId="0" fontId="0" fillId="0" borderId="0" xfId="108" applyFill="1" applyBorder="1" applyAlignment="1">
      <alignment vertical="center"/>
      <protection/>
    </xf>
    <xf numFmtId="0" fontId="82" fillId="0" borderId="0" xfId="108" applyFont="1" applyFill="1" applyAlignment="1">
      <alignment vertical="center"/>
      <protection/>
    </xf>
    <xf numFmtId="0" fontId="86" fillId="0" borderId="0" xfId="108" applyFont="1" applyFill="1" applyAlignment="1">
      <alignment vertical="center"/>
      <protection/>
    </xf>
    <xf numFmtId="0" fontId="86" fillId="0" borderId="0" xfId="108" applyFont="1" applyFill="1" applyBorder="1" applyAlignment="1">
      <alignment vertical="center"/>
      <protection/>
    </xf>
    <xf numFmtId="0" fontId="83" fillId="0" borderId="0" xfId="108" applyFont="1" applyFill="1" applyAlignment="1">
      <alignment vertical="center"/>
      <protection/>
    </xf>
    <xf numFmtId="0" fontId="84" fillId="0" borderId="0" xfId="108" applyFont="1" applyFill="1" applyAlignment="1">
      <alignment vertical="center"/>
      <protection/>
    </xf>
    <xf numFmtId="0" fontId="84" fillId="0" borderId="0" xfId="108" applyFont="1" applyFill="1" applyAlignment="1">
      <alignment horizontal="left" vertical="center"/>
      <protection/>
    </xf>
    <xf numFmtId="0" fontId="84" fillId="0" borderId="0" xfId="108" applyFont="1" applyFill="1" applyBorder="1" applyAlignment="1">
      <alignment vertical="center"/>
      <protection/>
    </xf>
    <xf numFmtId="0" fontId="1" fillId="0" borderId="0" xfId="108" applyFont="1" applyFill="1" applyBorder="1" applyAlignment="1">
      <alignment vertical="center" wrapText="1"/>
      <protection/>
    </xf>
    <xf numFmtId="0" fontId="3" fillId="0" borderId="16" xfId="108" applyFont="1" applyFill="1" applyBorder="1" applyAlignment="1">
      <alignment horizontal="center" vertical="center" wrapText="1"/>
      <protection/>
    </xf>
    <xf numFmtId="0" fontId="3" fillId="0" borderId="17" xfId="108" applyFont="1" applyFill="1" applyBorder="1" applyAlignment="1">
      <alignment horizontal="center" vertical="center" wrapText="1"/>
      <protection/>
    </xf>
    <xf numFmtId="0" fontId="87" fillId="0" borderId="0" xfId="0" applyFont="1" applyAlignment="1">
      <alignment horizontal="center" vertical="center" wrapText="1"/>
    </xf>
    <xf numFmtId="0" fontId="0" fillId="26" borderId="0" xfId="108" applyFill="1" applyBorder="1" applyAlignment="1">
      <alignment vertical="center" wrapText="1"/>
      <protection/>
    </xf>
    <xf numFmtId="0" fontId="3" fillId="26" borderId="0" xfId="0" applyFont="1" applyFill="1" applyBorder="1" applyAlignment="1">
      <alignment horizontal="center" vertical="center" wrapText="1"/>
    </xf>
    <xf numFmtId="3" fontId="0" fillId="26" borderId="0" xfId="108" applyNumberFormat="1" applyFill="1" applyBorder="1" applyAlignment="1">
      <alignment vertical="center" wrapText="1"/>
      <protection/>
    </xf>
    <xf numFmtId="0" fontId="0" fillId="26" borderId="0" xfId="0" applyFill="1" applyAlignment="1">
      <alignment vertical="center"/>
    </xf>
    <xf numFmtId="0" fontId="28" fillId="27" borderId="9" xfId="108" applyFont="1" applyFill="1" applyBorder="1" applyAlignment="1">
      <alignment vertical="center" wrapText="1"/>
      <protection/>
    </xf>
    <xf numFmtId="0" fontId="28" fillId="27" borderId="18" xfId="108" applyFont="1" applyFill="1" applyBorder="1" applyAlignment="1">
      <alignment vertical="center" wrapText="1"/>
      <protection/>
    </xf>
    <xf numFmtId="3" fontId="28" fillId="27" borderId="19" xfId="108" applyNumberFormat="1" applyFont="1" applyFill="1" applyBorder="1" applyAlignment="1">
      <alignment vertical="center" wrapText="1"/>
      <protection/>
    </xf>
    <xf numFmtId="3" fontId="28" fillId="27" borderId="9" xfId="108" applyNumberFormat="1" applyFont="1" applyFill="1" applyBorder="1" applyAlignment="1">
      <alignment vertical="center" wrapText="1"/>
      <protection/>
    </xf>
    <xf numFmtId="49" fontId="37" fillId="27" borderId="20" xfId="0" applyNumberFormat="1" applyFont="1" applyFill="1" applyBorder="1" applyAlignment="1">
      <alignment horizontal="center"/>
    </xf>
    <xf numFmtId="3" fontId="28" fillId="27" borderId="21" xfId="0" applyNumberFormat="1" applyFont="1" applyFill="1" applyBorder="1" applyAlignment="1">
      <alignment horizontal="center"/>
    </xf>
    <xf numFmtId="0" fontId="37" fillId="27" borderId="22" xfId="0" applyFont="1" applyFill="1" applyBorder="1" applyAlignment="1">
      <alignment horizontal="center"/>
    </xf>
    <xf numFmtId="3" fontId="28" fillId="27" borderId="23" xfId="108" applyNumberFormat="1" applyFont="1" applyFill="1" applyBorder="1" applyAlignment="1">
      <alignment vertical="center" wrapText="1"/>
      <protection/>
    </xf>
    <xf numFmtId="0" fontId="28" fillId="27" borderId="23" xfId="108" applyFont="1" applyFill="1" applyBorder="1" applyAlignment="1">
      <alignment vertical="center" wrapText="1"/>
      <protection/>
    </xf>
    <xf numFmtId="14" fontId="28" fillId="27" borderId="23" xfId="108" applyNumberFormat="1" applyFont="1" applyFill="1" applyBorder="1" applyAlignment="1">
      <alignment vertical="center" wrapText="1"/>
      <protection/>
    </xf>
    <xf numFmtId="0" fontId="28" fillId="27" borderId="9" xfId="108" applyFont="1" applyFill="1" applyBorder="1" applyAlignment="1">
      <alignment horizontal="right" vertical="center" wrapText="1"/>
      <protection/>
    </xf>
    <xf numFmtId="3" fontId="28" fillId="27" borderId="9" xfId="116" applyNumberFormat="1" applyFont="1" applyFill="1" applyBorder="1" applyAlignment="1">
      <alignment horizontal="center" wrapText="1"/>
      <protection/>
    </xf>
    <xf numFmtId="0" fontId="88" fillId="0" borderId="0" xfId="0" applyFont="1" applyAlignment="1">
      <alignment vertical="center"/>
    </xf>
    <xf numFmtId="49" fontId="37" fillId="27" borderId="20" xfId="0" applyNumberFormat="1" applyFont="1" applyFill="1" applyBorder="1" applyAlignment="1" quotePrefix="1">
      <alignment horizontal="center"/>
    </xf>
    <xf numFmtId="3" fontId="0" fillId="0" borderId="0" xfId="0" applyNumberFormat="1" applyAlignment="1">
      <alignment/>
    </xf>
    <xf numFmtId="3" fontId="28" fillId="27" borderId="9" xfId="0" applyNumberFormat="1" applyFont="1" applyFill="1" applyBorder="1" applyAlignment="1">
      <alignment horizontal="center"/>
    </xf>
    <xf numFmtId="14" fontId="28" fillId="27" borderId="23" xfId="108" applyNumberFormat="1" applyFont="1" applyFill="1" applyBorder="1" applyAlignment="1">
      <alignment horizontal="center" vertical="center" wrapText="1"/>
      <protection/>
    </xf>
    <xf numFmtId="0" fontId="37" fillId="27" borderId="9" xfId="0" applyFont="1" applyFill="1" applyBorder="1" applyAlignment="1">
      <alignment horizontal="center"/>
    </xf>
    <xf numFmtId="177" fontId="0" fillId="0" borderId="0" xfId="0" applyNumberFormat="1" applyAlignment="1">
      <alignment horizontal="center"/>
    </xf>
    <xf numFmtId="3" fontId="86" fillId="0" borderId="0" xfId="0" applyNumberFormat="1" applyFont="1" applyAlignment="1">
      <alignment/>
    </xf>
    <xf numFmtId="0" fontId="28" fillId="27" borderId="24" xfId="0" applyFont="1" applyFill="1" applyBorder="1" applyAlignment="1">
      <alignment/>
    </xf>
    <xf numFmtId="0" fontId="89" fillId="27" borderId="23" xfId="0" applyNumberFormat="1" applyFont="1" applyFill="1" applyBorder="1" applyAlignment="1">
      <alignment wrapText="1"/>
    </xf>
    <xf numFmtId="0" fontId="28" fillId="27" borderId="25" xfId="0" applyFont="1" applyFill="1" applyBorder="1" applyAlignment="1">
      <alignment/>
    </xf>
    <xf numFmtId="0" fontId="89" fillId="27" borderId="9" xfId="0" applyNumberFormat="1" applyFont="1" applyFill="1" applyBorder="1" applyAlignment="1">
      <alignment horizontal="left"/>
    </xf>
    <xf numFmtId="0" fontId="28" fillId="27" borderId="25" xfId="108" applyFont="1" applyFill="1" applyBorder="1" applyAlignment="1">
      <alignment vertical="center" wrapText="1"/>
      <protection/>
    </xf>
    <xf numFmtId="0" fontId="28" fillId="27" borderId="26" xfId="108" applyFont="1" applyFill="1" applyBorder="1" applyAlignment="1">
      <alignment vertical="center" wrapText="1"/>
      <protection/>
    </xf>
    <xf numFmtId="0" fontId="28" fillId="27" borderId="27" xfId="108" applyFont="1" applyFill="1" applyBorder="1" applyAlignment="1">
      <alignment vertical="center" wrapText="1"/>
      <protection/>
    </xf>
    <xf numFmtId="0" fontId="28" fillId="27" borderId="28" xfId="108" applyFont="1" applyFill="1" applyBorder="1" applyAlignment="1">
      <alignment vertical="center" wrapText="1"/>
      <protection/>
    </xf>
    <xf numFmtId="0" fontId="90" fillId="27" borderId="29" xfId="0" applyFont="1" applyFill="1" applyBorder="1" applyAlignment="1">
      <alignment horizontal="justify" vertical="center"/>
    </xf>
    <xf numFmtId="0" fontId="37" fillId="0" borderId="20"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5" xfId="0" applyFont="1" applyFill="1" applyBorder="1" applyAlignment="1">
      <alignment horizontal="center" vertical="center" wrapText="1"/>
    </xf>
    <xf numFmtId="0" fontId="28" fillId="0" borderId="30" xfId="0" applyFont="1" applyFill="1" applyBorder="1" applyAlignment="1">
      <alignment/>
    </xf>
    <xf numFmtId="0" fontId="28" fillId="0" borderId="31" xfId="0" applyFont="1" applyFill="1" applyBorder="1" applyAlignment="1">
      <alignment/>
    </xf>
    <xf numFmtId="0" fontId="28" fillId="0" borderId="31" xfId="0" applyFont="1" applyFill="1" applyBorder="1" applyAlignment="1">
      <alignment horizontal="center"/>
    </xf>
    <xf numFmtId="0" fontId="28" fillId="0" borderId="29" xfId="0" applyFont="1" applyFill="1" applyBorder="1" applyAlignment="1">
      <alignment horizontal="center"/>
    </xf>
    <xf numFmtId="0" fontId="37" fillId="0" borderId="25" xfId="0" applyFont="1" applyFill="1" applyBorder="1" applyAlignment="1">
      <alignment/>
    </xf>
    <xf numFmtId="0" fontId="37" fillId="0" borderId="32" xfId="0"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horizontal="center"/>
    </xf>
    <xf numFmtId="0" fontId="37" fillId="0" borderId="0" xfId="0" applyFont="1" applyFill="1" applyBorder="1" applyAlignment="1">
      <alignment horizontal="center"/>
    </xf>
    <xf numFmtId="0" fontId="28" fillId="0" borderId="33" xfId="0" applyFont="1" applyFill="1" applyBorder="1" applyAlignment="1">
      <alignment horizontal="center"/>
    </xf>
    <xf numFmtId="49" fontId="91" fillId="0" borderId="21" xfId="0" applyNumberFormat="1" applyFont="1" applyFill="1" applyBorder="1" applyAlignment="1">
      <alignment horizontal="center" vertical="center"/>
    </xf>
    <xf numFmtId="49" fontId="91" fillId="0" borderId="34" xfId="0" applyNumberFormat="1" applyFont="1" applyFill="1" applyBorder="1" applyAlignment="1">
      <alignment horizontal="center" vertical="center"/>
    </xf>
    <xf numFmtId="0" fontId="37" fillId="0" borderId="15" xfId="0" applyFont="1" applyFill="1" applyBorder="1" applyAlignment="1">
      <alignment horizontal="center" vertical="center"/>
    </xf>
    <xf numFmtId="3" fontId="28" fillId="28" borderId="34" xfId="0" applyNumberFormat="1" applyFont="1" applyFill="1" applyBorder="1" applyAlignment="1">
      <alignment horizontal="center"/>
    </xf>
    <xf numFmtId="3" fontId="28" fillId="0" borderId="15" xfId="0" applyNumberFormat="1" applyFont="1" applyFill="1" applyBorder="1" applyAlignment="1">
      <alignment horizontal="center"/>
    </xf>
    <xf numFmtId="0" fontId="49" fillId="0" borderId="35" xfId="0" applyFont="1" applyFill="1" applyBorder="1" applyAlignment="1">
      <alignment horizontal="center"/>
    </xf>
    <xf numFmtId="0" fontId="49" fillId="0" borderId="31" xfId="0" applyFont="1" applyFill="1" applyBorder="1" applyAlignment="1">
      <alignment horizontal="center"/>
    </xf>
    <xf numFmtId="0" fontId="28" fillId="0" borderId="36" xfId="0" applyFont="1" applyFill="1" applyBorder="1" applyAlignment="1">
      <alignment horizontal="center"/>
    </xf>
    <xf numFmtId="0" fontId="28" fillId="0" borderId="37" xfId="0" applyFont="1" applyFill="1" applyBorder="1" applyAlignment="1">
      <alignment horizontal="center"/>
    </xf>
    <xf numFmtId="0" fontId="37" fillId="0" borderId="25" xfId="0" applyFont="1" applyFill="1" applyBorder="1" applyAlignment="1">
      <alignment horizontal="center"/>
    </xf>
    <xf numFmtId="0" fontId="28" fillId="27" borderId="9" xfId="0" applyFont="1" applyFill="1" applyBorder="1" applyAlignment="1">
      <alignment horizontal="center"/>
    </xf>
    <xf numFmtId="0" fontId="28" fillId="0" borderId="0" xfId="0" applyFont="1" applyFill="1" applyBorder="1" applyAlignment="1">
      <alignment/>
    </xf>
    <xf numFmtId="0" fontId="28" fillId="0" borderId="38" xfId="0" applyFont="1" applyFill="1" applyBorder="1" applyAlignment="1">
      <alignment/>
    </xf>
    <xf numFmtId="0" fontId="37" fillId="0" borderId="9" xfId="0" applyFont="1" applyFill="1" applyBorder="1" applyAlignment="1">
      <alignment horizontal="center"/>
    </xf>
    <xf numFmtId="49" fontId="28" fillId="27" borderId="18" xfId="0" applyNumberFormat="1" applyFont="1" applyFill="1" applyBorder="1" applyAlignment="1">
      <alignment horizontal="center"/>
    </xf>
    <xf numFmtId="0" fontId="28" fillId="0" borderId="13" xfId="0" applyFont="1" applyFill="1" applyBorder="1" applyAlignment="1">
      <alignment/>
    </xf>
    <xf numFmtId="0" fontId="28" fillId="0" borderId="39" xfId="0" applyFont="1" applyFill="1" applyBorder="1" applyAlignment="1">
      <alignment/>
    </xf>
    <xf numFmtId="49" fontId="28" fillId="27" borderId="18" xfId="0" applyNumberFormat="1" applyFont="1" applyFill="1" applyBorder="1" applyAlignment="1" quotePrefix="1">
      <alignment horizontal="center"/>
    </xf>
    <xf numFmtId="0" fontId="28" fillId="0" borderId="25" xfId="0" applyFont="1" applyBorder="1" applyAlignment="1">
      <alignment horizontal="center"/>
    </xf>
    <xf numFmtId="0" fontId="28" fillId="0" borderId="40" xfId="0" applyFont="1" applyBorder="1" applyAlignment="1">
      <alignment horizontal="left"/>
    </xf>
    <xf numFmtId="3" fontId="28" fillId="28" borderId="18" xfId="0" applyNumberFormat="1" applyFont="1" applyFill="1" applyBorder="1" applyAlignment="1">
      <alignment horizontal="center"/>
    </xf>
    <xf numFmtId="0" fontId="92" fillId="28" borderId="25" xfId="0" applyFont="1" applyFill="1" applyBorder="1" applyAlignment="1">
      <alignment horizontal="center"/>
    </xf>
    <xf numFmtId="0" fontId="92" fillId="28" borderId="40" xfId="0" applyFont="1" applyFill="1" applyBorder="1" applyAlignment="1">
      <alignment horizontal="center"/>
    </xf>
    <xf numFmtId="3" fontId="92" fillId="28" borderId="9" xfId="0" applyNumberFormat="1" applyFont="1" applyFill="1" applyBorder="1" applyAlignment="1">
      <alignment horizontal="center"/>
    </xf>
    <xf numFmtId="3" fontId="91" fillId="28" borderId="18" xfId="0" applyNumberFormat="1" applyFont="1" applyFill="1" applyBorder="1" applyAlignment="1">
      <alignment horizontal="center"/>
    </xf>
    <xf numFmtId="177" fontId="28" fillId="27" borderId="9" xfId="0" applyNumberFormat="1" applyFont="1" applyFill="1" applyBorder="1" applyAlignment="1">
      <alignment horizontal="center"/>
    </xf>
    <xf numFmtId="177" fontId="28" fillId="28" borderId="18" xfId="0" applyNumberFormat="1" applyFont="1" applyFill="1" applyBorder="1" applyAlignment="1">
      <alignment horizontal="center"/>
    </xf>
    <xf numFmtId="0" fontId="38" fillId="28" borderId="25" xfId="0" applyFont="1" applyFill="1" applyBorder="1" applyAlignment="1">
      <alignment horizontal="center"/>
    </xf>
    <xf numFmtId="0" fontId="38" fillId="28" borderId="40" xfId="0" applyFont="1" applyFill="1" applyBorder="1" applyAlignment="1">
      <alignment horizontal="center" wrapText="1"/>
    </xf>
    <xf numFmtId="3" fontId="38" fillId="28" borderId="9" xfId="0" applyNumberFormat="1" applyFont="1" applyFill="1" applyBorder="1" applyAlignment="1">
      <alignment horizontal="center"/>
    </xf>
    <xf numFmtId="3" fontId="37" fillId="28" borderId="18" xfId="0" applyNumberFormat="1" applyFont="1" applyFill="1" applyBorder="1" applyAlignment="1">
      <alignment horizontal="center"/>
    </xf>
    <xf numFmtId="3" fontId="38" fillId="27" borderId="9" xfId="0" applyNumberFormat="1" applyFont="1" applyFill="1" applyBorder="1" applyAlignment="1">
      <alignment horizontal="center"/>
    </xf>
    <xf numFmtId="3" fontId="37" fillId="27" borderId="9" xfId="0" applyNumberFormat="1" applyFont="1" applyFill="1" applyBorder="1" applyAlignment="1">
      <alignment horizontal="center"/>
    </xf>
    <xf numFmtId="177" fontId="37" fillId="27" borderId="9" xfId="0" applyNumberFormat="1" applyFont="1" applyFill="1" applyBorder="1" applyAlignment="1">
      <alignment horizontal="center"/>
    </xf>
    <xf numFmtId="177" fontId="38" fillId="27" borderId="9" xfId="0" applyNumberFormat="1" applyFont="1" applyFill="1" applyBorder="1" applyAlignment="1">
      <alignment horizontal="center"/>
    </xf>
    <xf numFmtId="177" fontId="37" fillId="28" borderId="18" xfId="0" applyNumberFormat="1" applyFont="1" applyFill="1" applyBorder="1" applyAlignment="1">
      <alignment horizontal="center"/>
    </xf>
    <xf numFmtId="0" fontId="91" fillId="29" borderId="40" xfId="0" applyFont="1" applyFill="1" applyBorder="1" applyAlignment="1">
      <alignment horizontal="center"/>
    </xf>
    <xf numFmtId="3" fontId="92" fillId="29" borderId="9" xfId="0" applyNumberFormat="1" applyFont="1" applyFill="1" applyBorder="1" applyAlignment="1">
      <alignment horizontal="center"/>
    </xf>
    <xf numFmtId="3" fontId="91" fillId="29" borderId="18" xfId="0" applyNumberFormat="1" applyFont="1" applyFill="1" applyBorder="1" applyAlignment="1">
      <alignment horizontal="center"/>
    </xf>
    <xf numFmtId="177" fontId="37" fillId="0" borderId="9" xfId="0" applyNumberFormat="1" applyFont="1" applyBorder="1" applyAlignment="1">
      <alignment horizontal="center"/>
    </xf>
    <xf numFmtId="177" fontId="37" fillId="26" borderId="9" xfId="0" applyNumberFormat="1" applyFont="1" applyFill="1" applyBorder="1" applyAlignment="1">
      <alignment horizontal="center"/>
    </xf>
    <xf numFmtId="177" fontId="37" fillId="0" borderId="18" xfId="0" applyNumberFormat="1" applyFont="1" applyBorder="1" applyAlignment="1">
      <alignment horizontal="center"/>
    </xf>
    <xf numFmtId="177" fontId="92" fillId="30" borderId="27" xfId="0" applyNumberFormat="1" applyFont="1" applyFill="1" applyBorder="1" applyAlignment="1">
      <alignment horizontal="center"/>
    </xf>
    <xf numFmtId="3" fontId="92" fillId="30" borderId="27" xfId="0" applyNumberFormat="1" applyFont="1" applyFill="1" applyBorder="1" applyAlignment="1">
      <alignment horizontal="center"/>
    </xf>
    <xf numFmtId="3" fontId="91" fillId="30" borderId="28" xfId="0" applyNumberFormat="1" applyFont="1" applyFill="1" applyBorder="1" applyAlignment="1">
      <alignment horizontal="center"/>
    </xf>
    <xf numFmtId="1" fontId="28" fillId="27" borderId="9" xfId="116" applyNumberFormat="1" applyFont="1" applyFill="1" applyBorder="1" applyAlignment="1">
      <alignment horizontal="left" vertical="center" wrapText="1"/>
      <protection/>
    </xf>
    <xf numFmtId="0" fontId="28" fillId="27" borderId="9" xfId="116" applyNumberFormat="1" applyFont="1" applyFill="1" applyBorder="1" applyAlignment="1">
      <alignment horizontal="left" vertical="center" wrapText="1"/>
      <protection/>
    </xf>
    <xf numFmtId="0" fontId="28" fillId="27" borderId="24" xfId="0" applyNumberFormat="1" applyFont="1" applyFill="1" applyBorder="1" applyAlignment="1">
      <alignment vertical="center"/>
    </xf>
    <xf numFmtId="0" fontId="28" fillId="27" borderId="23" xfId="116" applyNumberFormat="1" applyFont="1" applyFill="1" applyBorder="1" applyAlignment="1">
      <alignment horizontal="left" vertical="center" wrapText="1"/>
      <protection/>
    </xf>
    <xf numFmtId="3" fontId="28" fillId="27" borderId="16" xfId="108" applyNumberFormat="1" applyFont="1" applyFill="1" applyBorder="1" applyAlignment="1">
      <alignment vertical="center" wrapText="1"/>
      <protection/>
    </xf>
    <xf numFmtId="0" fontId="28" fillId="27" borderId="16" xfId="108" applyFont="1" applyFill="1" applyBorder="1" applyAlignment="1">
      <alignment vertical="center" wrapText="1"/>
      <protection/>
    </xf>
    <xf numFmtId="0" fontId="89" fillId="27" borderId="41" xfId="0" applyFont="1" applyFill="1" applyBorder="1" applyAlignment="1">
      <alignment horizontal="left" vertical="center" wrapText="1"/>
    </xf>
    <xf numFmtId="0" fontId="28" fillId="27" borderId="25" xfId="0" applyNumberFormat="1" applyFont="1" applyFill="1" applyBorder="1" applyAlignment="1">
      <alignment vertical="center"/>
    </xf>
    <xf numFmtId="0" fontId="28" fillId="27" borderId="18" xfId="0" applyFont="1" applyFill="1" applyBorder="1" applyAlignment="1">
      <alignment horizontal="left" wrapText="1"/>
    </xf>
    <xf numFmtId="0" fontId="28" fillId="27" borderId="18" xfId="0" applyFont="1" applyFill="1" applyBorder="1" applyAlignment="1">
      <alignment horizontal="justify" vertical="center"/>
    </xf>
    <xf numFmtId="0" fontId="28" fillId="27" borderId="25" xfId="0" applyNumberFormat="1" applyFont="1" applyFill="1" applyBorder="1" applyAlignment="1">
      <alignment vertical="center" wrapText="1"/>
    </xf>
    <xf numFmtId="0" fontId="28" fillId="27" borderId="32" xfId="0" applyFont="1" applyFill="1" applyBorder="1" applyAlignment="1">
      <alignment/>
    </xf>
    <xf numFmtId="0" fontId="28" fillId="27" borderId="25" xfId="0" applyNumberFormat="1" applyFont="1" applyFill="1" applyBorder="1" applyAlignment="1" quotePrefix="1">
      <alignment vertical="center"/>
    </xf>
    <xf numFmtId="0" fontId="28" fillId="27" borderId="26" xfId="0" applyNumberFormat="1" applyFont="1" applyFill="1" applyBorder="1" applyAlignment="1">
      <alignment vertical="center"/>
    </xf>
    <xf numFmtId="1" fontId="28" fillId="27" borderId="27" xfId="116" applyNumberFormat="1" applyFont="1" applyFill="1" applyBorder="1" applyAlignment="1">
      <alignment horizontal="left" vertical="center" wrapText="1"/>
      <protection/>
    </xf>
    <xf numFmtId="3" fontId="28" fillId="27" borderId="27" xfId="108" applyNumberFormat="1" applyFont="1" applyFill="1" applyBorder="1" applyAlignment="1">
      <alignment vertical="center" wrapText="1"/>
      <protection/>
    </xf>
    <xf numFmtId="0" fontId="3" fillId="0" borderId="42" xfId="108" applyFont="1" applyFill="1" applyBorder="1" applyAlignment="1">
      <alignment horizontal="center" vertical="center" wrapText="1"/>
      <protection/>
    </xf>
    <xf numFmtId="0" fontId="3" fillId="0" borderId="38" xfId="108" applyFont="1" applyFill="1" applyBorder="1" applyAlignment="1">
      <alignment horizontal="center" vertical="center" wrapText="1"/>
      <protection/>
    </xf>
    <xf numFmtId="0" fontId="3" fillId="0" borderId="43" xfId="108" applyFont="1" applyFill="1" applyBorder="1" applyAlignment="1">
      <alignment horizontal="center" vertical="center" wrapText="1"/>
      <protection/>
    </xf>
    <xf numFmtId="0" fontId="3" fillId="0" borderId="44" xfId="108" applyFont="1" applyFill="1" applyBorder="1" applyAlignment="1">
      <alignment horizontal="center" vertical="center" wrapText="1"/>
      <protection/>
    </xf>
    <xf numFmtId="0" fontId="3" fillId="0" borderId="45" xfId="108" applyFont="1" applyFill="1" applyBorder="1" applyAlignment="1">
      <alignment horizontal="center" vertical="center" wrapText="1"/>
      <protection/>
    </xf>
    <xf numFmtId="0" fontId="3" fillId="0" borderId="46" xfId="108" applyFont="1" applyFill="1" applyBorder="1" applyAlignment="1">
      <alignment horizontal="center" vertical="center" wrapText="1"/>
      <protection/>
    </xf>
    <xf numFmtId="177" fontId="0" fillId="0" borderId="0" xfId="0" applyNumberFormat="1" applyAlignment="1">
      <alignment/>
    </xf>
    <xf numFmtId="0" fontId="83" fillId="0" borderId="0" xfId="0" applyFont="1" applyBorder="1" applyAlignment="1">
      <alignment/>
    </xf>
    <xf numFmtId="0" fontId="84" fillId="0" borderId="0" xfId="0" applyFont="1" applyBorder="1" applyAlignment="1">
      <alignment/>
    </xf>
    <xf numFmtId="0" fontId="84" fillId="26" borderId="0" xfId="0" applyFont="1" applyFill="1" applyBorder="1" applyAlignment="1">
      <alignment/>
    </xf>
    <xf numFmtId="0" fontId="93" fillId="0" borderId="0" xfId="0" applyFont="1" applyBorder="1" applyAlignment="1">
      <alignment/>
    </xf>
    <xf numFmtId="0" fontId="94" fillId="0" borderId="0" xfId="0" applyFont="1" applyBorder="1" applyAlignment="1">
      <alignment/>
    </xf>
    <xf numFmtId="0" fontId="94" fillId="26" borderId="0" xfId="0" applyFont="1" applyFill="1" applyBorder="1" applyAlignment="1">
      <alignment/>
    </xf>
    <xf numFmtId="0" fontId="50" fillId="0" borderId="25" xfId="0" applyFont="1" applyFill="1" applyBorder="1" applyAlignment="1">
      <alignment horizontal="center" vertical="center"/>
    </xf>
    <xf numFmtId="0" fontId="2" fillId="27" borderId="40" xfId="0" applyFont="1" applyFill="1" applyBorder="1" applyAlignment="1">
      <alignment horizontal="center" vertical="center"/>
    </xf>
    <xf numFmtId="0" fontId="50" fillId="0" borderId="9" xfId="0" applyFont="1" applyFill="1" applyBorder="1" applyAlignment="1">
      <alignment horizontal="center" vertical="center"/>
    </xf>
    <xf numFmtId="0" fontId="3" fillId="27" borderId="9" xfId="0" applyFont="1" applyFill="1" applyBorder="1" applyAlignment="1">
      <alignment horizontal="center" vertical="center"/>
    </xf>
    <xf numFmtId="0" fontId="51" fillId="0" borderId="0" xfId="0" applyFont="1" applyBorder="1" applyAlignment="1">
      <alignment/>
    </xf>
    <xf numFmtId="0" fontId="51" fillId="26" borderId="0" xfId="0" applyFont="1" applyFill="1" applyBorder="1" applyAlignment="1">
      <alignment/>
    </xf>
    <xf numFmtId="0" fontId="95" fillId="0" borderId="0" xfId="0" applyFont="1" applyBorder="1" applyAlignment="1">
      <alignment/>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3" fillId="27" borderId="40" xfId="0" applyFont="1" applyFill="1" applyBorder="1" applyAlignment="1">
      <alignment horizontal="center" vertical="center"/>
    </xf>
    <xf numFmtId="0" fontId="3" fillId="27" borderId="9" xfId="0" applyFont="1" applyFill="1" applyBorder="1" applyAlignment="1" quotePrefix="1">
      <alignment horizontal="center" vertical="center"/>
    </xf>
    <xf numFmtId="0" fontId="50" fillId="0" borderId="5" xfId="0" applyFont="1" applyBorder="1" applyAlignment="1">
      <alignment horizontal="left"/>
    </xf>
    <xf numFmtId="0" fontId="50" fillId="0" borderId="0" xfId="0" applyFont="1" applyBorder="1" applyAlignment="1">
      <alignment horizontal="left"/>
    </xf>
    <xf numFmtId="0" fontId="50" fillId="26" borderId="0" xfId="0" applyFont="1" applyFill="1" applyBorder="1" applyAlignment="1">
      <alignment horizontal="left"/>
    </xf>
    <xf numFmtId="0" fontId="50" fillId="26" borderId="0"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0" xfId="0" applyFont="1" applyFill="1" applyBorder="1" applyAlignment="1" quotePrefix="1">
      <alignment horizontal="center" vertical="center"/>
    </xf>
    <xf numFmtId="0" fontId="0" fillId="26" borderId="0" xfId="0" applyFill="1" applyAlignment="1">
      <alignment/>
    </xf>
    <xf numFmtId="0" fontId="87" fillId="0" borderId="47" xfId="0" applyFont="1" applyBorder="1" applyAlignment="1">
      <alignment horizontal="center"/>
    </xf>
    <xf numFmtId="0" fontId="96" fillId="0" borderId="48" xfId="0" applyFont="1" applyBorder="1" applyAlignment="1">
      <alignment horizontal="center"/>
    </xf>
    <xf numFmtId="0" fontId="96" fillId="0" borderId="49" xfId="0" applyFont="1" applyBorder="1" applyAlignment="1">
      <alignment horizontal="center"/>
    </xf>
    <xf numFmtId="0" fontId="96" fillId="0" borderId="16" xfId="0" applyFont="1" applyBorder="1" applyAlignment="1">
      <alignment horizontal="center"/>
    </xf>
    <xf numFmtId="0" fontId="96" fillId="26" borderId="16" xfId="0" applyFont="1" applyFill="1" applyBorder="1" applyAlignment="1">
      <alignment horizontal="center"/>
    </xf>
    <xf numFmtId="0" fontId="48" fillId="0" borderId="9" xfId="0" applyFont="1" applyFill="1" applyBorder="1" applyAlignment="1">
      <alignment horizontal="center" vertical="center" wrapText="1"/>
    </xf>
    <xf numFmtId="49" fontId="2" fillId="26" borderId="50" xfId="0" applyNumberFormat="1" applyFont="1" applyFill="1" applyBorder="1" applyAlignment="1">
      <alignment horizontal="center" vertical="center"/>
    </xf>
    <xf numFmtId="3" fontId="47" fillId="28" borderId="19" xfId="0" applyNumberFormat="1" applyFont="1" applyFill="1" applyBorder="1" applyAlignment="1">
      <alignment horizontal="center" vertical="center"/>
    </xf>
    <xf numFmtId="9" fontId="47" fillId="27" borderId="51" xfId="0" applyNumberFormat="1" applyFont="1" applyFill="1" applyBorder="1" applyAlignment="1">
      <alignment horizontal="left" vertical="center" wrapText="1"/>
    </xf>
    <xf numFmtId="0" fontId="48" fillId="27" borderId="25" xfId="0" applyFont="1" applyFill="1" applyBorder="1" applyAlignment="1">
      <alignment horizontal="left" vertical="center" wrapText="1"/>
    </xf>
    <xf numFmtId="0" fontId="47" fillId="27" borderId="9" xfId="0" applyFont="1" applyFill="1" applyBorder="1" applyAlignment="1">
      <alignment horizontal="center" vertical="center" wrapText="1"/>
    </xf>
    <xf numFmtId="3" fontId="47" fillId="27" borderId="9" xfId="0" applyNumberFormat="1" applyFont="1" applyFill="1" applyBorder="1" applyAlignment="1">
      <alignment horizontal="center" vertical="center"/>
    </xf>
    <xf numFmtId="3" fontId="47" fillId="28" borderId="9" xfId="0" applyNumberFormat="1" applyFont="1" applyFill="1" applyBorder="1" applyAlignment="1">
      <alignment horizontal="center" vertical="center"/>
    </xf>
    <xf numFmtId="3" fontId="47" fillId="28" borderId="18" xfId="0" applyNumberFormat="1" applyFont="1" applyFill="1" applyBorder="1" applyAlignment="1">
      <alignment horizontal="center" vertical="center"/>
    </xf>
    <xf numFmtId="0" fontId="47" fillId="27" borderId="50" xfId="0" applyFont="1" applyFill="1" applyBorder="1" applyAlignment="1">
      <alignment horizontal="justify" vertical="center"/>
    </xf>
    <xf numFmtId="0" fontId="2" fillId="0" borderId="50" xfId="0" applyFont="1" applyBorder="1" applyAlignment="1">
      <alignment horizontal="center" vertical="center"/>
    </xf>
    <xf numFmtId="0" fontId="47" fillId="27" borderId="9" xfId="0" applyFont="1" applyFill="1" applyBorder="1" applyAlignment="1">
      <alignment horizontal="center" vertical="center"/>
    </xf>
    <xf numFmtId="3" fontId="47" fillId="27" borderId="50" xfId="0" applyNumberFormat="1" applyFont="1" applyFill="1" applyBorder="1" applyAlignment="1">
      <alignment horizontal="left" vertical="center" wrapText="1"/>
    </xf>
    <xf numFmtId="0" fontId="2" fillId="0" borderId="45" xfId="0" applyFont="1" applyBorder="1" applyAlignment="1">
      <alignment horizontal="center" vertical="center"/>
    </xf>
    <xf numFmtId="0" fontId="2" fillId="26" borderId="50" xfId="0" applyFont="1" applyFill="1" applyBorder="1" applyAlignment="1">
      <alignment horizontal="center" vertical="center"/>
    </xf>
    <xf numFmtId="3" fontId="46" fillId="27" borderId="9" xfId="0" applyNumberFormat="1" applyFont="1" applyFill="1" applyBorder="1" applyAlignment="1">
      <alignment horizontal="center" vertical="center"/>
    </xf>
    <xf numFmtId="0" fontId="97" fillId="27" borderId="50" xfId="0" applyFont="1" applyFill="1" applyBorder="1" applyAlignment="1">
      <alignment horizontal="left" wrapText="1"/>
    </xf>
    <xf numFmtId="49" fontId="2" fillId="26" borderId="52" xfId="0" applyNumberFormat="1" applyFont="1" applyFill="1" applyBorder="1" applyAlignment="1">
      <alignment horizontal="center" vertical="center"/>
    </xf>
    <xf numFmtId="0" fontId="98" fillId="27" borderId="25" xfId="115" applyNumberFormat="1" applyFont="1" applyFill="1" applyBorder="1" applyAlignment="1">
      <alignment horizontal="left" vertical="center" wrapText="1"/>
      <protection/>
    </xf>
    <xf numFmtId="0" fontId="48" fillId="27" borderId="25" xfId="116" applyNumberFormat="1" applyFont="1" applyFill="1" applyBorder="1" applyAlignment="1">
      <alignment horizontal="left" vertical="center" wrapText="1"/>
      <protection/>
    </xf>
    <xf numFmtId="0" fontId="47" fillId="27" borderId="50" xfId="0" applyNumberFormat="1" applyFont="1" applyFill="1" applyBorder="1" applyAlignment="1">
      <alignment wrapText="1"/>
    </xf>
    <xf numFmtId="49" fontId="2" fillId="26" borderId="53" xfId="0" applyNumberFormat="1" applyFont="1" applyFill="1" applyBorder="1" applyAlignment="1">
      <alignment horizontal="center" vertical="center"/>
    </xf>
    <xf numFmtId="0" fontId="48" fillId="27" borderId="26" xfId="116" applyNumberFormat="1" applyFont="1" applyFill="1" applyBorder="1" applyAlignment="1">
      <alignment horizontal="left" vertical="center" wrapText="1"/>
      <protection/>
    </xf>
    <xf numFmtId="0" fontId="47" fillId="27" borderId="27" xfId="0" applyFont="1" applyFill="1" applyBorder="1" applyAlignment="1">
      <alignment horizontal="center" vertical="center"/>
    </xf>
    <xf numFmtId="3" fontId="47" fillId="27" borderId="27" xfId="0" applyNumberFormat="1" applyFont="1" applyFill="1" applyBorder="1" applyAlignment="1">
      <alignment horizontal="center" vertical="center"/>
    </xf>
    <xf numFmtId="3" fontId="47" fillId="28" borderId="27" xfId="0" applyNumberFormat="1" applyFont="1" applyFill="1" applyBorder="1" applyAlignment="1">
      <alignment horizontal="center" vertical="center"/>
    </xf>
    <xf numFmtId="3" fontId="47" fillId="28" borderId="28" xfId="0" applyNumberFormat="1" applyFont="1" applyFill="1" applyBorder="1" applyAlignment="1">
      <alignment horizontal="center" vertical="center"/>
    </xf>
    <xf numFmtId="0" fontId="47" fillId="27" borderId="53" xfId="0" applyFont="1" applyFill="1" applyBorder="1" applyAlignment="1">
      <alignment horizontal="left" wrapText="1"/>
    </xf>
    <xf numFmtId="49" fontId="2" fillId="26" borderId="0" xfId="0" applyNumberFormat="1" applyFont="1" applyFill="1" applyBorder="1" applyAlignment="1">
      <alignment horizontal="center" vertical="center"/>
    </xf>
    <xf numFmtId="0" fontId="47" fillId="26" borderId="0" xfId="116" applyNumberFormat="1" applyFont="1" applyFill="1" applyBorder="1" applyAlignment="1">
      <alignment horizontal="left" vertical="center" wrapText="1"/>
      <protection/>
    </xf>
    <xf numFmtId="0" fontId="47" fillId="26" borderId="0" xfId="0" applyFont="1" applyFill="1" applyBorder="1" applyAlignment="1">
      <alignment horizontal="center" vertical="center"/>
    </xf>
    <xf numFmtId="3" fontId="99" fillId="26" borderId="0" xfId="0" applyNumberFormat="1" applyFont="1" applyFill="1" applyBorder="1" applyAlignment="1">
      <alignment horizontal="center" vertical="center"/>
    </xf>
    <xf numFmtId="3" fontId="47" fillId="26" borderId="0" xfId="0" applyNumberFormat="1" applyFont="1" applyFill="1" applyBorder="1" applyAlignment="1">
      <alignment horizontal="center" vertical="center"/>
    </xf>
    <xf numFmtId="4" fontId="47" fillId="26" borderId="0" xfId="0" applyNumberFormat="1" applyFont="1" applyFill="1" applyBorder="1" applyAlignment="1">
      <alignment horizontal="center" vertical="center"/>
    </xf>
    <xf numFmtId="3" fontId="0" fillId="26" borderId="0" xfId="0" applyNumberFormat="1" applyFill="1" applyAlignment="1">
      <alignment vertical="center"/>
    </xf>
    <xf numFmtId="0" fontId="47" fillId="26" borderId="0" xfId="0" applyFont="1" applyFill="1" applyBorder="1" applyAlignment="1">
      <alignment horizontal="left"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xf>
    <xf numFmtId="0" fontId="4" fillId="27" borderId="58" xfId="0" applyFont="1" applyFill="1" applyBorder="1" applyAlignment="1">
      <alignment horizontal="center"/>
    </xf>
    <xf numFmtId="0" fontId="4" fillId="27" borderId="9" xfId="0" applyFont="1" applyFill="1" applyBorder="1" applyAlignment="1">
      <alignment horizontal="center"/>
    </xf>
    <xf numFmtId="177" fontId="4" fillId="27" borderId="9" xfId="0" applyNumberFormat="1" applyFont="1" applyFill="1" applyBorder="1" applyAlignment="1">
      <alignment horizontal="center" vertical="center"/>
    </xf>
    <xf numFmtId="0" fontId="4" fillId="27" borderId="59" xfId="0" applyFont="1" applyFill="1" applyBorder="1" applyAlignment="1">
      <alignment horizontal="center"/>
    </xf>
    <xf numFmtId="0" fontId="4" fillId="27" borderId="60" xfId="0" applyFont="1" applyFill="1" applyBorder="1" applyAlignment="1">
      <alignment horizontal="center"/>
    </xf>
    <xf numFmtId="0" fontId="4" fillId="27" borderId="61" xfId="0" applyFont="1" applyFill="1" applyBorder="1" applyAlignment="1">
      <alignment horizontal="center"/>
    </xf>
    <xf numFmtId="0" fontId="4" fillId="27" borderId="62" xfId="0" applyFont="1" applyFill="1" applyBorder="1" applyAlignment="1">
      <alignment horizontal="center"/>
    </xf>
    <xf numFmtId="177" fontId="4" fillId="27" borderId="61" xfId="0" applyNumberFormat="1" applyFont="1" applyFill="1" applyBorder="1" applyAlignment="1">
      <alignment horizontal="center" vertical="center"/>
    </xf>
    <xf numFmtId="0" fontId="4" fillId="27" borderId="63" xfId="0" applyFont="1" applyFill="1" applyBorder="1" applyAlignment="1">
      <alignment horizontal="center"/>
    </xf>
    <xf numFmtId="0" fontId="4" fillId="0" borderId="0" xfId="0" applyFont="1" applyFill="1" applyBorder="1" applyAlignment="1">
      <alignment horizontal="center"/>
    </xf>
    <xf numFmtId="177" fontId="4" fillId="0" borderId="0" xfId="0" applyNumberFormat="1" applyFont="1" applyFill="1" applyBorder="1" applyAlignment="1">
      <alignment horizontal="center" vertical="center"/>
    </xf>
    <xf numFmtId="0" fontId="83" fillId="0" borderId="0" xfId="0" applyFont="1" applyAlignment="1">
      <alignment horizontal="left"/>
    </xf>
    <xf numFmtId="0" fontId="83" fillId="0" borderId="0" xfId="0" applyFont="1" applyAlignment="1">
      <alignment/>
    </xf>
    <xf numFmtId="0" fontId="83" fillId="0" borderId="0" xfId="0" applyFont="1" applyAlignment="1">
      <alignment/>
    </xf>
    <xf numFmtId="0" fontId="100" fillId="0" borderId="0" xfId="0" applyFont="1" applyBorder="1" applyAlignment="1">
      <alignment horizontal="left"/>
    </xf>
    <xf numFmtId="0" fontId="101" fillId="0" borderId="0" xfId="0" applyFont="1" applyAlignment="1">
      <alignment horizontal="center"/>
    </xf>
    <xf numFmtId="0" fontId="82" fillId="0" borderId="0" xfId="0" applyFont="1" applyAlignment="1">
      <alignment/>
    </xf>
    <xf numFmtId="0" fontId="101" fillId="0" borderId="24" xfId="0" applyFont="1" applyBorder="1" applyAlignment="1">
      <alignment horizontal="center" vertical="center" wrapText="1"/>
    </xf>
    <xf numFmtId="0" fontId="77" fillId="27" borderId="23" xfId="0" applyFont="1" applyFill="1" applyBorder="1" applyAlignment="1" quotePrefix="1">
      <alignment horizontal="center" vertical="center" wrapText="1"/>
    </xf>
    <xf numFmtId="0" fontId="102" fillId="0" borderId="23" xfId="0" applyFont="1" applyBorder="1" applyAlignment="1">
      <alignment horizontal="center" vertical="center" wrapText="1"/>
    </xf>
    <xf numFmtId="0" fontId="87" fillId="0" borderId="64" xfId="0" applyFont="1" applyBorder="1" applyAlignment="1">
      <alignment horizontal="center" vertical="center" wrapText="1"/>
    </xf>
    <xf numFmtId="0" fontId="98" fillId="0" borderId="25" xfId="0" applyFont="1" applyBorder="1" applyAlignment="1">
      <alignment horizontal="center" vertical="center" wrapText="1"/>
    </xf>
    <xf numFmtId="0" fontId="98" fillId="27" borderId="9" xfId="0" applyFont="1" applyFill="1" applyBorder="1" applyAlignment="1">
      <alignment horizontal="left" vertical="center" wrapText="1"/>
    </xf>
    <xf numFmtId="0" fontId="96" fillId="0" borderId="15" xfId="0" applyFont="1" applyBorder="1" applyAlignment="1">
      <alignment horizontal="center" vertical="center" wrapText="1"/>
    </xf>
    <xf numFmtId="0" fontId="98" fillId="0" borderId="65" xfId="0" applyFont="1" applyFill="1" applyBorder="1" applyAlignment="1">
      <alignment horizontal="center" vertical="center" wrapText="1"/>
    </xf>
    <xf numFmtId="0" fontId="98" fillId="0" borderId="13" xfId="0" applyFont="1" applyFill="1" applyBorder="1" applyAlignment="1">
      <alignment horizontal="center" vertical="center" wrapText="1"/>
    </xf>
    <xf numFmtId="0" fontId="98" fillId="0" borderId="39" xfId="0" applyFont="1" applyFill="1" applyBorder="1" applyAlignment="1">
      <alignment horizontal="center" vertical="center" wrapText="1"/>
    </xf>
    <xf numFmtId="0" fontId="48" fillId="27" borderId="66" xfId="0" applyFont="1" applyFill="1" applyBorder="1" applyAlignment="1">
      <alignment horizontal="left" vertical="center" wrapText="1"/>
    </xf>
    <xf numFmtId="0" fontId="98" fillId="0" borderId="25" xfId="0" applyFont="1" applyFill="1" applyBorder="1" applyAlignment="1">
      <alignment horizontal="center" vertical="center" wrapText="1"/>
    </xf>
    <xf numFmtId="0" fontId="98" fillId="0" borderId="9" xfId="0" applyFont="1" applyFill="1" applyBorder="1" applyAlignment="1">
      <alignment horizontal="center" vertical="center" wrapText="1"/>
    </xf>
    <xf numFmtId="0" fontId="98" fillId="0" borderId="9" xfId="0" applyFont="1" applyBorder="1" applyAlignment="1">
      <alignment horizontal="center" vertical="center" wrapText="1"/>
    </xf>
    <xf numFmtId="0" fontId="96" fillId="27" borderId="66" xfId="0" applyFont="1" applyFill="1" applyBorder="1" applyAlignment="1">
      <alignment horizontal="left" vertical="center" wrapText="1"/>
    </xf>
    <xf numFmtId="0" fontId="47" fillId="0" borderId="25" xfId="0" applyFont="1" applyBorder="1" applyAlignment="1">
      <alignment horizontal="center"/>
    </xf>
    <xf numFmtId="0" fontId="52" fillId="0" borderId="9" xfId="0" applyFont="1" applyBorder="1" applyAlignment="1">
      <alignment vertical="center" wrapText="1"/>
    </xf>
    <xf numFmtId="0" fontId="96" fillId="0" borderId="67" xfId="0" applyFont="1" applyFill="1" applyBorder="1" applyAlignment="1">
      <alignment horizontal="left" vertical="center" wrapText="1"/>
    </xf>
    <xf numFmtId="0" fontId="103" fillId="0" borderId="25" xfId="0" applyFont="1" applyBorder="1" applyAlignment="1">
      <alignment horizontal="center" vertical="center" wrapText="1"/>
    </xf>
    <xf numFmtId="0" fontId="48" fillId="27" borderId="9" xfId="0" applyFont="1" applyFill="1" applyBorder="1" applyAlignment="1">
      <alignment horizontal="left" vertical="center" wrapText="1"/>
    </xf>
    <xf numFmtId="0" fontId="98" fillId="0" borderId="9" xfId="0" applyFont="1" applyFill="1" applyBorder="1" applyAlignment="1">
      <alignment vertical="center" wrapText="1"/>
    </xf>
    <xf numFmtId="9" fontId="47" fillId="0" borderId="9" xfId="124" applyFont="1" applyFill="1" applyBorder="1" applyAlignment="1">
      <alignment horizontal="center" vertical="center" wrapText="1"/>
    </xf>
    <xf numFmtId="9" fontId="48" fillId="27" borderId="68" xfId="0" applyNumberFormat="1" applyFont="1" applyFill="1" applyBorder="1" applyAlignment="1">
      <alignment horizontal="left" vertical="center" wrapText="1"/>
    </xf>
    <xf numFmtId="0" fontId="48" fillId="27" borderId="40" xfId="0" applyFont="1" applyFill="1" applyBorder="1" applyAlignment="1">
      <alignment horizontal="left" vertical="center" wrapText="1"/>
    </xf>
    <xf numFmtId="0" fontId="48" fillId="27" borderId="9" xfId="0" applyFont="1" applyFill="1" applyBorder="1" applyAlignment="1">
      <alignment vertical="center" wrapText="1"/>
    </xf>
    <xf numFmtId="3" fontId="48" fillId="27" borderId="69" xfId="0" applyNumberFormat="1" applyFont="1" applyFill="1" applyBorder="1" applyAlignment="1">
      <alignment vertical="center"/>
    </xf>
    <xf numFmtId="3" fontId="98" fillId="27" borderId="9" xfId="0" applyNumberFormat="1" applyFont="1" applyFill="1" applyBorder="1" applyAlignment="1">
      <alignment vertical="center" wrapText="1"/>
    </xf>
    <xf numFmtId="9" fontId="47" fillId="28" borderId="9" xfId="124" applyFont="1" applyFill="1" applyBorder="1" applyAlignment="1">
      <alignment horizontal="center" vertical="center" wrapText="1"/>
    </xf>
    <xf numFmtId="9" fontId="47" fillId="27" borderId="68" xfId="0" applyNumberFormat="1" applyFont="1" applyFill="1" applyBorder="1" applyAlignment="1">
      <alignment horizontal="left" vertical="center" wrapText="1"/>
    </xf>
    <xf numFmtId="0" fontId="98" fillId="27" borderId="9" xfId="0" applyFont="1" applyFill="1" applyBorder="1" applyAlignment="1">
      <alignment vertical="center"/>
    </xf>
    <xf numFmtId="3" fontId="98" fillId="27" borderId="69" xfId="0" applyNumberFormat="1" applyFont="1" applyFill="1" applyBorder="1" applyAlignment="1">
      <alignment vertical="center" wrapText="1"/>
    </xf>
    <xf numFmtId="3" fontId="98" fillId="27" borderId="9" xfId="0" applyNumberFormat="1" applyFont="1" applyFill="1" applyBorder="1" applyAlignment="1">
      <alignment vertical="center"/>
    </xf>
    <xf numFmtId="0" fontId="48" fillId="27" borderId="21" xfId="0" applyFont="1" applyFill="1" applyBorder="1" applyAlignment="1">
      <alignment horizontal="left" vertical="center" wrapText="1"/>
    </xf>
    <xf numFmtId="3" fontId="48" fillId="27" borderId="9" xfId="0" applyNumberFormat="1" applyFont="1" applyFill="1" applyBorder="1" applyAlignment="1">
      <alignment vertical="center" wrapText="1"/>
    </xf>
    <xf numFmtId="0" fontId="47" fillId="27" borderId="68" xfId="0" applyFont="1" applyFill="1" applyBorder="1" applyAlignment="1">
      <alignment horizontal="justify" vertical="center"/>
    </xf>
    <xf numFmtId="0" fontId="103" fillId="0" borderId="70" xfId="0" applyFont="1" applyBorder="1" applyAlignment="1">
      <alignment horizontal="center" vertical="center" wrapText="1"/>
    </xf>
    <xf numFmtId="0" fontId="98" fillId="27" borderId="21" xfId="0" applyFont="1" applyFill="1" applyBorder="1" applyAlignment="1">
      <alignment horizontal="center" vertical="center" wrapText="1"/>
    </xf>
    <xf numFmtId="0" fontId="97" fillId="0" borderId="9" xfId="0" applyFont="1" applyFill="1" applyBorder="1" applyAlignment="1">
      <alignment vertical="center"/>
    </xf>
    <xf numFmtId="0" fontId="97" fillId="0" borderId="21" xfId="0" applyFont="1" applyFill="1" applyBorder="1" applyAlignment="1">
      <alignment vertical="center"/>
    </xf>
    <xf numFmtId="0" fontId="98" fillId="0" borderId="21" xfId="0" applyFont="1" applyFill="1" applyBorder="1" applyAlignment="1">
      <alignment vertical="center"/>
    </xf>
    <xf numFmtId="0" fontId="48" fillId="0" borderId="21" xfId="0" applyFont="1" applyFill="1" applyBorder="1" applyAlignment="1">
      <alignment vertical="center" wrapText="1"/>
    </xf>
    <xf numFmtId="0" fontId="48"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57" fillId="0" borderId="25" xfId="0" applyFont="1" applyBorder="1" applyAlignment="1">
      <alignment horizontal="center" vertical="center" wrapText="1"/>
    </xf>
    <xf numFmtId="0" fontId="103" fillId="0" borderId="20" xfId="0" applyFont="1" applyBorder="1" applyAlignment="1">
      <alignment horizontal="center" vertical="center" wrapText="1"/>
    </xf>
    <xf numFmtId="0" fontId="48" fillId="27" borderId="9" xfId="0" applyFont="1" applyFill="1" applyBorder="1" applyAlignment="1">
      <alignment horizontal="center" vertical="center" wrapText="1"/>
    </xf>
    <xf numFmtId="9" fontId="96" fillId="27" borderId="18" xfId="0" applyNumberFormat="1" applyFont="1" applyFill="1" applyBorder="1" applyAlignment="1">
      <alignment horizontal="left" vertical="center" wrapText="1"/>
    </xf>
    <xf numFmtId="0" fontId="48" fillId="26" borderId="9" xfId="0" applyFont="1" applyFill="1" applyBorder="1" applyAlignment="1">
      <alignment horizontal="center" vertical="center" wrapText="1"/>
    </xf>
    <xf numFmtId="3" fontId="47" fillId="27" borderId="18" xfId="0" applyNumberFormat="1" applyFont="1" applyFill="1" applyBorder="1" applyAlignment="1">
      <alignment horizontal="left" vertical="center" wrapText="1"/>
    </xf>
    <xf numFmtId="0" fontId="47" fillId="27" borderId="18" xfId="0" applyFont="1" applyFill="1" applyBorder="1" applyAlignment="1">
      <alignment horizontal="center" wrapText="1"/>
    </xf>
    <xf numFmtId="0" fontId="103" fillId="0" borderId="26" xfId="0" applyFont="1" applyBorder="1" applyAlignment="1">
      <alignment horizontal="center" vertical="center" wrapText="1"/>
    </xf>
    <xf numFmtId="0" fontId="48" fillId="26" borderId="27" xfId="0" applyFont="1" applyFill="1" applyBorder="1" applyAlignment="1">
      <alignment horizontal="center" vertical="center" wrapText="1"/>
    </xf>
    <xf numFmtId="0" fontId="48" fillId="27" borderId="27" xfId="0" applyFont="1" applyFill="1" applyBorder="1" applyAlignment="1">
      <alignment horizontal="left" vertical="center" wrapText="1"/>
    </xf>
    <xf numFmtId="3" fontId="48" fillId="27" borderId="27" xfId="0" applyNumberFormat="1" applyFont="1" applyFill="1" applyBorder="1" applyAlignment="1">
      <alignment vertical="center" wrapText="1"/>
    </xf>
    <xf numFmtId="9" fontId="47" fillId="28" borderId="27" xfId="124" applyFont="1" applyFill="1" applyBorder="1" applyAlignment="1">
      <alignment horizontal="center" vertical="center" wrapText="1"/>
    </xf>
    <xf numFmtId="0" fontId="47" fillId="27" borderId="28" xfId="0" applyFont="1" applyFill="1" applyBorder="1" applyAlignment="1">
      <alignment horizontal="justify" vertical="center"/>
    </xf>
    <xf numFmtId="0" fontId="104" fillId="0" borderId="0" xfId="0" applyFont="1" applyAlignment="1">
      <alignment horizontal="left"/>
    </xf>
    <xf numFmtId="0" fontId="104" fillId="0" borderId="0" xfId="0" applyFont="1" applyAlignment="1">
      <alignment/>
    </xf>
    <xf numFmtId="0" fontId="37" fillId="27" borderId="40" xfId="0" applyFont="1" applyFill="1" applyBorder="1" applyAlignment="1">
      <alignment horizontal="center"/>
    </xf>
    <xf numFmtId="3" fontId="48" fillId="27" borderId="9" xfId="0" applyNumberFormat="1" applyFont="1" applyFill="1" applyBorder="1" applyAlignment="1">
      <alignment horizontal="right" vertical="center"/>
    </xf>
    <xf numFmtId="3" fontId="28" fillId="31" borderId="15" xfId="0" applyNumberFormat="1" applyFont="1" applyFill="1" applyBorder="1" applyAlignment="1">
      <alignment horizontal="center" vertical="top" wrapText="1"/>
    </xf>
    <xf numFmtId="3" fontId="28" fillId="26" borderId="15" xfId="0" applyNumberFormat="1" applyFont="1" applyFill="1" applyBorder="1" applyAlignment="1">
      <alignment horizontal="center"/>
    </xf>
    <xf numFmtId="3" fontId="37" fillId="28" borderId="9" xfId="0" applyNumberFormat="1" applyFont="1" applyFill="1" applyBorder="1" applyAlignment="1">
      <alignment horizontal="center" vertical="top" wrapText="1"/>
    </xf>
    <xf numFmtId="177" fontId="105" fillId="28" borderId="27" xfId="0" applyNumberFormat="1" applyFont="1" applyFill="1" applyBorder="1" applyAlignment="1">
      <alignment horizontal="center"/>
    </xf>
    <xf numFmtId="3" fontId="105" fillId="28" borderId="27" xfId="0" applyNumberFormat="1" applyFont="1" applyFill="1" applyBorder="1" applyAlignment="1">
      <alignment horizontal="center"/>
    </xf>
    <xf numFmtId="3" fontId="28" fillId="28" borderId="28" xfId="0" applyNumberFormat="1" applyFont="1" applyFill="1" applyBorder="1" applyAlignment="1">
      <alignment horizontal="center"/>
    </xf>
    <xf numFmtId="0" fontId="89" fillId="27" borderId="34" xfId="0" applyFont="1" applyFill="1" applyBorder="1" applyAlignment="1">
      <alignment horizontal="left" wrapText="1"/>
    </xf>
    <xf numFmtId="0" fontId="89" fillId="27" borderId="18" xfId="0" applyFont="1" applyFill="1" applyBorder="1" applyAlignment="1">
      <alignment horizontal="left" vertical="center" wrapText="1"/>
    </xf>
    <xf numFmtId="0" fontId="28" fillId="27" borderId="28" xfId="0" applyFont="1" applyFill="1" applyBorder="1" applyAlignment="1">
      <alignment horizontal="justify" vertical="center"/>
    </xf>
    <xf numFmtId="3" fontId="60" fillId="27" borderId="9" xfId="0" applyNumberFormat="1" applyFont="1" applyFill="1" applyBorder="1" applyAlignment="1">
      <alignment horizontal="center"/>
    </xf>
    <xf numFmtId="0" fontId="48" fillId="27" borderId="24" xfId="0" applyFont="1" applyFill="1" applyBorder="1" applyAlignment="1">
      <alignment horizontal="left" vertical="center" wrapText="1"/>
    </xf>
    <xf numFmtId="0" fontId="47" fillId="27" borderId="23" xfId="0" applyFont="1" applyFill="1" applyBorder="1" applyAlignment="1">
      <alignment horizontal="center" vertical="center" wrapText="1"/>
    </xf>
    <xf numFmtId="3" fontId="47" fillId="27" borderId="23" xfId="0" applyNumberFormat="1" applyFont="1" applyFill="1" applyBorder="1" applyAlignment="1">
      <alignment horizontal="center" vertical="center"/>
    </xf>
    <xf numFmtId="3" fontId="47" fillId="28" borderId="23" xfId="0" applyNumberFormat="1" applyFont="1" applyFill="1" applyBorder="1" applyAlignment="1">
      <alignment horizontal="center" vertical="center"/>
    </xf>
    <xf numFmtId="3" fontId="47" fillId="28" borderId="41" xfId="0" applyNumberFormat="1" applyFont="1" applyFill="1" applyBorder="1" applyAlignment="1">
      <alignment horizontal="center" vertical="center"/>
    </xf>
    <xf numFmtId="3" fontId="47" fillId="28" borderId="17" xfId="0" applyNumberFormat="1" applyFont="1" applyFill="1" applyBorder="1" applyAlignment="1">
      <alignment horizontal="center" vertical="center"/>
    </xf>
    <xf numFmtId="0" fontId="91" fillId="0" borderId="26" xfId="0" applyFont="1" applyFill="1" applyBorder="1" applyAlignment="1">
      <alignment horizontal="center"/>
    </xf>
    <xf numFmtId="0" fontId="91" fillId="0" borderId="27" xfId="0" applyFont="1" applyFill="1" applyBorder="1" applyAlignment="1">
      <alignment horizontal="center"/>
    </xf>
    <xf numFmtId="0" fontId="37" fillId="27" borderId="40" xfId="0" applyFont="1" applyFill="1" applyBorder="1" applyAlignment="1">
      <alignment horizontal="left"/>
    </xf>
    <xf numFmtId="0" fontId="28" fillId="27" borderId="71" xfId="0" applyFont="1" applyFill="1" applyBorder="1" applyAlignment="1">
      <alignment horizontal="left"/>
    </xf>
    <xf numFmtId="0" fontId="28" fillId="27" borderId="69" xfId="0" applyFont="1" applyFill="1" applyBorder="1" applyAlignment="1">
      <alignment horizontal="left"/>
    </xf>
    <xf numFmtId="0" fontId="37" fillId="0" borderId="25" xfId="0" applyFont="1" applyFill="1" applyBorder="1" applyAlignment="1">
      <alignment horizontal="center"/>
    </xf>
    <xf numFmtId="0" fontId="37" fillId="0" borderId="9" xfId="0" applyFont="1" applyFill="1" applyBorder="1" applyAlignment="1">
      <alignment horizontal="center"/>
    </xf>
    <xf numFmtId="0" fontId="37" fillId="0" borderId="72" xfId="0" applyFont="1" applyFill="1" applyBorder="1" applyAlignment="1">
      <alignment horizontal="center" vertical="center"/>
    </xf>
    <xf numFmtId="0" fontId="37" fillId="0" borderId="73" xfId="0" applyFont="1" applyFill="1" applyBorder="1" applyAlignment="1">
      <alignment horizontal="center" vertical="center"/>
    </xf>
    <xf numFmtId="0" fontId="37" fillId="27" borderId="40" xfId="0" applyFont="1" applyFill="1" applyBorder="1" applyAlignment="1">
      <alignment horizontal="center"/>
    </xf>
    <xf numFmtId="0" fontId="37" fillId="27" borderId="68" xfId="0" applyFont="1" applyFill="1" applyBorder="1" applyAlignment="1">
      <alignment horizontal="center"/>
    </xf>
    <xf numFmtId="0" fontId="37" fillId="0" borderId="74"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32" xfId="0" applyFont="1" applyBorder="1" applyAlignment="1">
      <alignment horizontal="center"/>
    </xf>
    <xf numFmtId="0" fontId="37" fillId="0" borderId="38" xfId="0" applyFont="1" applyBorder="1" applyAlignment="1">
      <alignment horizontal="center"/>
    </xf>
    <xf numFmtId="0" fontId="91" fillId="0" borderId="40" xfId="0" applyFont="1" applyFill="1" applyBorder="1" applyAlignment="1">
      <alignment horizontal="center"/>
    </xf>
    <xf numFmtId="0" fontId="91" fillId="0" borderId="71" xfId="0" applyFont="1" applyFill="1" applyBorder="1" applyAlignment="1">
      <alignment horizontal="center"/>
    </xf>
    <xf numFmtId="0" fontId="91" fillId="0" borderId="68" xfId="0" applyFont="1" applyFill="1" applyBorder="1" applyAlignment="1">
      <alignment horizontal="center"/>
    </xf>
    <xf numFmtId="0" fontId="38" fillId="0" borderId="70" xfId="0" applyFont="1" applyBorder="1" applyAlignment="1">
      <alignment horizontal="center"/>
    </xf>
    <xf numFmtId="0" fontId="38" fillId="0" borderId="69" xfId="0" applyFont="1" applyBorder="1" applyAlignment="1">
      <alignment horizontal="center"/>
    </xf>
    <xf numFmtId="0" fontId="91" fillId="30" borderId="77" xfId="0" applyFont="1" applyFill="1" applyBorder="1" applyAlignment="1">
      <alignment horizontal="center" vertical="center"/>
    </xf>
    <xf numFmtId="0" fontId="91" fillId="30" borderId="78"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9" xfId="0" applyFont="1" applyFill="1" applyBorder="1" applyAlignment="1">
      <alignment horizontal="center" vertical="center"/>
    </xf>
    <xf numFmtId="0" fontId="106" fillId="0" borderId="79" xfId="0" applyFont="1" applyBorder="1" applyAlignment="1">
      <alignment horizontal="center"/>
    </xf>
    <xf numFmtId="0" fontId="46" fillId="0" borderId="79" xfId="0" applyFont="1" applyBorder="1" applyAlignment="1">
      <alignment horizontal="center"/>
    </xf>
    <xf numFmtId="0" fontId="96" fillId="0" borderId="48" xfId="0" applyFont="1" applyBorder="1" applyAlignment="1">
      <alignment horizontal="center"/>
    </xf>
    <xf numFmtId="0" fontId="96" fillId="0" borderId="31" xfId="0" applyFont="1" applyBorder="1" applyAlignment="1">
      <alignment horizontal="center"/>
    </xf>
    <xf numFmtId="0" fontId="96" fillId="28" borderId="41" xfId="0" applyFont="1" applyFill="1" applyBorder="1" applyAlignment="1">
      <alignment horizontal="center" vertical="center" wrapText="1"/>
    </xf>
    <xf numFmtId="0" fontId="96" fillId="28" borderId="3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3"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96" fillId="28" borderId="23" xfId="0" applyFont="1" applyFill="1" applyBorder="1" applyAlignment="1">
      <alignment horizontal="center" vertical="center" wrapText="1"/>
    </xf>
    <xf numFmtId="0" fontId="96" fillId="28" borderId="21" xfId="0" applyFont="1" applyFill="1" applyBorder="1" applyAlignment="1">
      <alignment horizontal="center" vertical="center" wrapText="1"/>
    </xf>
    <xf numFmtId="0" fontId="48" fillId="26" borderId="23" xfId="0" applyFont="1" applyFill="1" applyBorder="1" applyAlignment="1">
      <alignment horizontal="center" vertical="center" wrapText="1"/>
    </xf>
    <xf numFmtId="0" fontId="48" fillId="26" borderId="21" xfId="0" applyFont="1" applyFill="1" applyBorder="1" applyAlignment="1">
      <alignment horizontal="center" vertical="center" wrapText="1"/>
    </xf>
    <xf numFmtId="0" fontId="82" fillId="0" borderId="32" xfId="0" applyFont="1" applyFill="1" applyBorder="1" applyAlignment="1">
      <alignment horizontal="center" vertical="center"/>
    </xf>
    <xf numFmtId="0" fontId="82" fillId="0" borderId="0" xfId="0" applyFont="1" applyFill="1" applyBorder="1" applyAlignment="1">
      <alignment horizontal="center" vertical="center"/>
    </xf>
    <xf numFmtId="0" fontId="107" fillId="27" borderId="80" xfId="0" applyFont="1" applyFill="1" applyBorder="1" applyAlignment="1">
      <alignment horizontal="center" vertical="center" wrapText="1"/>
    </xf>
    <xf numFmtId="0" fontId="107" fillId="27" borderId="36" xfId="0" applyFont="1" applyFill="1" applyBorder="1" applyAlignment="1">
      <alignment horizontal="center" vertical="center" wrapText="1"/>
    </xf>
    <xf numFmtId="0" fontId="107" fillId="27" borderId="81" xfId="0" applyFont="1" applyFill="1" applyBorder="1" applyAlignment="1">
      <alignment horizontal="center" vertical="center" wrapText="1"/>
    </xf>
    <xf numFmtId="0" fontId="96" fillId="0" borderId="9" xfId="0" applyFont="1" applyBorder="1" applyAlignment="1">
      <alignment horizontal="center" vertical="center" wrapText="1"/>
    </xf>
    <xf numFmtId="0" fontId="3" fillId="0" borderId="82" xfId="108" applyFont="1" applyFill="1" applyBorder="1" applyAlignment="1">
      <alignment horizontal="center" vertical="center" wrapText="1"/>
      <protection/>
    </xf>
    <xf numFmtId="0" fontId="3" fillId="0" borderId="72" xfId="108" applyFont="1" applyFill="1" applyBorder="1" applyAlignment="1">
      <alignment horizontal="center" vertical="center" wrapText="1"/>
      <protection/>
    </xf>
    <xf numFmtId="0" fontId="3" fillId="0" borderId="83" xfId="108" applyFont="1" applyFill="1" applyBorder="1" applyAlignment="1">
      <alignment horizontal="center" vertical="center" wrapText="1"/>
      <protection/>
    </xf>
    <xf numFmtId="0" fontId="3" fillId="0" borderId="15" xfId="108" applyFont="1" applyFill="1" applyBorder="1" applyAlignment="1">
      <alignment horizontal="center" vertical="center" wrapText="1"/>
      <protection/>
    </xf>
    <xf numFmtId="0" fontId="3" fillId="0" borderId="17" xfId="108" applyFont="1" applyFill="1" applyBorder="1" applyAlignment="1">
      <alignment horizontal="center" vertical="center" wrapText="1"/>
      <protection/>
    </xf>
    <xf numFmtId="0" fontId="3" fillId="0" borderId="16" xfId="108" applyFont="1" applyFill="1" applyBorder="1" applyAlignment="1">
      <alignment horizontal="center" vertical="center" wrapText="1"/>
      <protection/>
    </xf>
    <xf numFmtId="0" fontId="3" fillId="0" borderId="49" xfId="108" applyFont="1" applyFill="1" applyBorder="1" applyAlignment="1">
      <alignment horizontal="center" vertical="center" wrapText="1"/>
      <protection/>
    </xf>
    <xf numFmtId="0" fontId="3" fillId="0" borderId="84" xfId="108" applyFont="1" applyFill="1" applyBorder="1" applyAlignment="1">
      <alignment horizontal="center" vertical="center" wrapText="1"/>
      <protection/>
    </xf>
    <xf numFmtId="0" fontId="3" fillId="0" borderId="85" xfId="108" applyFont="1" applyFill="1" applyBorder="1" applyAlignment="1">
      <alignment horizontal="center" vertical="center" wrapText="1"/>
      <protection/>
    </xf>
    <xf numFmtId="0" fontId="3" fillId="0" borderId="48" xfId="108" applyFont="1" applyFill="1" applyBorder="1" applyAlignment="1">
      <alignment horizontal="center" vertical="center" wrapText="1"/>
      <protection/>
    </xf>
    <xf numFmtId="0" fontId="3" fillId="0" borderId="5" xfId="108" applyFont="1" applyFill="1" applyBorder="1" applyAlignment="1">
      <alignment horizontal="center" vertical="center" wrapText="1"/>
      <protection/>
    </xf>
    <xf numFmtId="0" fontId="3" fillId="0" borderId="86" xfId="108" applyFont="1" applyFill="1" applyBorder="1" applyAlignment="1">
      <alignment horizontal="center" vertical="center" wrapText="1"/>
      <protection/>
    </xf>
  </cellXfs>
  <cellStyles count="162">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 [0] 2" xfId="56"/>
    <cellStyle name="Comma(3)" xfId="57"/>
    <cellStyle name="Curren - Style3" xfId="58"/>
    <cellStyle name="Curren - Style4" xfId="59"/>
    <cellStyle name="Currency" xfId="60"/>
    <cellStyle name="Currency [0]" xfId="61"/>
    <cellStyle name="Datum" xfId="62"/>
    <cellStyle name="Defl/Infl" xfId="63"/>
    <cellStyle name="Euro" xfId="64"/>
    <cellStyle name="Exogenous" xfId="65"/>
    <cellStyle name="Exogenous 2" xfId="66"/>
    <cellStyle name="Explanatory Text" xfId="67"/>
    <cellStyle name="Finanční0" xfId="68"/>
    <cellStyle name="Finanèní0" xfId="69"/>
    <cellStyle name="Followed Hyperlink" xfId="70"/>
    <cellStyle name="Good" xfId="71"/>
    <cellStyle name="Grey" xfId="72"/>
    <cellStyle name="Grey 2" xfId="73"/>
    <cellStyle name="Heading 1" xfId="74"/>
    <cellStyle name="Heading 2" xfId="75"/>
    <cellStyle name="Heading 3" xfId="76"/>
    <cellStyle name="Heading 4" xfId="77"/>
    <cellStyle name="Hipervínculo_IIF" xfId="78"/>
    <cellStyle name="Hyperlink" xfId="79"/>
    <cellStyle name="IMF" xfId="80"/>
    <cellStyle name="imf-one decimal" xfId="81"/>
    <cellStyle name="imf-zero decimal" xfId="82"/>
    <cellStyle name="Input" xfId="83"/>
    <cellStyle name="Input [yellow]" xfId="84"/>
    <cellStyle name="Input [yellow] 2" xfId="85"/>
    <cellStyle name="INSTAT" xfId="86"/>
    <cellStyle name="Label" xfId="87"/>
    <cellStyle name="Linked Cell" xfId="88"/>
    <cellStyle name="Měna0" xfId="89"/>
    <cellStyle name="Millares [0]_BALPROGRAMA2001R" xfId="90"/>
    <cellStyle name="Millares_BALPROGRAMA2001R" xfId="91"/>
    <cellStyle name="Milliers [0]_Encours - Apr rééch" xfId="92"/>
    <cellStyle name="Milliers_Encours - Apr rééch" xfId="93"/>
    <cellStyle name="Mìna0" xfId="94"/>
    <cellStyle name="Model" xfId="95"/>
    <cellStyle name="MoF" xfId="96"/>
    <cellStyle name="Moneda [0]_BALPROGRAMA2001R" xfId="97"/>
    <cellStyle name="Moneda_BALPROGRAMA2001R" xfId="98"/>
    <cellStyle name="Monétaire [0]_Encours - Apr rééch" xfId="99"/>
    <cellStyle name="Monétaire_Encours - Apr rééch" xfId="100"/>
    <cellStyle name="Neutral" xfId="101"/>
    <cellStyle name="Normal - Style1" xfId="102"/>
    <cellStyle name="Normal - Style2" xfId="103"/>
    <cellStyle name="Normal - Style5" xfId="104"/>
    <cellStyle name="Normal - Style6" xfId="105"/>
    <cellStyle name="Normal - Style7" xfId="106"/>
    <cellStyle name="Normal - Style8" xfId="107"/>
    <cellStyle name="Normal 2" xfId="108"/>
    <cellStyle name="Normal 2 2 2" xfId="109"/>
    <cellStyle name="Normal 3" xfId="110"/>
    <cellStyle name="Normal 5" xfId="111"/>
    <cellStyle name="Normal 5 2" xfId="112"/>
    <cellStyle name="Normal Table" xfId="113"/>
    <cellStyle name="Normal Table 2" xfId="114"/>
    <cellStyle name="Normal_Formati_permbledhese_Investimet 2007 2" xfId="115"/>
    <cellStyle name="Normal_Tabela_Investimeve" xfId="116"/>
    <cellStyle name="Note" xfId="117"/>
    <cellStyle name="Note 2" xfId="118"/>
    <cellStyle name="Output" xfId="119"/>
    <cellStyle name="Output Amounts" xfId="120"/>
    <cellStyle name="Output Amounts 2" xfId="121"/>
    <cellStyle name="Percent" xfId="122"/>
    <cellStyle name="Percent [2]" xfId="123"/>
    <cellStyle name="Percent 2" xfId="124"/>
    <cellStyle name="percentage difference" xfId="125"/>
    <cellStyle name="percentage difference one decimal" xfId="126"/>
    <cellStyle name="percentage difference zero decimal" xfId="127"/>
    <cellStyle name="Pevný" xfId="128"/>
    <cellStyle name="Presentation" xfId="129"/>
    <cellStyle name="Presentation 2" xfId="130"/>
    <cellStyle name="Proj" xfId="131"/>
    <cellStyle name="Publication" xfId="132"/>
    <cellStyle name="STYL1 - Style1" xfId="133"/>
    <cellStyle name="Style 1" xfId="134"/>
    <cellStyle name="Text" xfId="135"/>
    <cellStyle name="Title" xfId="136"/>
    <cellStyle name="Total" xfId="137"/>
    <cellStyle name="Warning Text" xfId="138"/>
    <cellStyle name="WebAnchor1" xfId="139"/>
    <cellStyle name="WebAnchor2" xfId="140"/>
    <cellStyle name="WebAnchor3" xfId="141"/>
    <cellStyle name="WebAnchor4" xfId="142"/>
    <cellStyle name="WebAnchor5" xfId="143"/>
    <cellStyle name="WebAnchor6" xfId="144"/>
    <cellStyle name="WebAnchor7" xfId="145"/>
    <cellStyle name="Webexclude" xfId="146"/>
    <cellStyle name="Webexclude 2" xfId="147"/>
    <cellStyle name="WebFN" xfId="148"/>
    <cellStyle name="WebFN1" xfId="149"/>
    <cellStyle name="WebFN2" xfId="150"/>
    <cellStyle name="WebFN3" xfId="151"/>
    <cellStyle name="WebFN4" xfId="152"/>
    <cellStyle name="WebHR" xfId="153"/>
    <cellStyle name="WebHR 2" xfId="154"/>
    <cellStyle name="WebIndent1" xfId="155"/>
    <cellStyle name="WebIndent1 2" xfId="156"/>
    <cellStyle name="WebIndent1wFN3" xfId="157"/>
    <cellStyle name="WebIndent2" xfId="158"/>
    <cellStyle name="WebIndent2 2" xfId="159"/>
    <cellStyle name="WebNoBR" xfId="160"/>
    <cellStyle name="WebNoBR 2" xfId="161"/>
    <cellStyle name="Záhlaví 1" xfId="162"/>
    <cellStyle name="Záhlaví 2" xfId="163"/>
    <cellStyle name="zero" xfId="164"/>
    <cellStyle name="zero 2" xfId="165"/>
    <cellStyle name="ДАТА" xfId="166"/>
    <cellStyle name="ДЕНЕЖНЫЙ_BOPENGC" xfId="167"/>
    <cellStyle name="ЗАГОЛОВОК1" xfId="168"/>
    <cellStyle name="ЗАГОЛОВОК2" xfId="169"/>
    <cellStyle name="ИТОГОВЫЙ" xfId="170"/>
    <cellStyle name="Обычный_BOPENGC" xfId="171"/>
    <cellStyle name="ПРОЦЕНТНЫЙ_BOPENGC" xfId="172"/>
    <cellStyle name="ТЕКСТ" xfId="173"/>
    <cellStyle name="ФИКСИРОВАННЫЙ" xfId="174"/>
    <cellStyle name="ФИНАНСОВЫЙ_BOPENGC"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 val="Read Me"/>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 val="RED47"/>
      <sheetName val="Table"/>
      <sheetName val="Table_GEF"/>
      <sheetName val="sez_očist"/>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26"/>
  <sheetViews>
    <sheetView zoomScalePageLayoutView="0" workbookViewId="0" topLeftCell="A1">
      <selection activeCell="A25" sqref="A25:IV30"/>
    </sheetView>
  </sheetViews>
  <sheetFormatPr defaultColWidth="9.140625" defaultRowHeight="12.75"/>
  <cols>
    <col min="1" max="1" width="15.421875" style="0" customWidth="1"/>
    <col min="2" max="2" width="41.421875" style="0" customWidth="1"/>
    <col min="3" max="3" width="15.421875" style="0" customWidth="1"/>
    <col min="4" max="4" width="12.7109375" style="9" customWidth="1"/>
    <col min="5" max="5" width="12.00390625" style="9" customWidth="1"/>
    <col min="6" max="6" width="12.140625" style="9" customWidth="1"/>
    <col min="7" max="7" width="20.7109375" style="9" customWidth="1"/>
    <col min="8" max="8" width="21.57421875" style="9" customWidth="1"/>
    <col min="9" max="9" width="17.00390625" style="9" customWidth="1"/>
    <col min="12" max="12" width="12.28125" style="0" bestFit="1" customWidth="1"/>
  </cols>
  <sheetData>
    <row r="2" spans="1:9" s="8" customFormat="1" ht="15.75">
      <c r="A2" s="7" t="s">
        <v>63</v>
      </c>
      <c r="D2" s="11"/>
      <c r="E2" s="11"/>
      <c r="F2" s="11"/>
      <c r="G2" s="11"/>
      <c r="H2" s="11"/>
      <c r="I2" s="11"/>
    </row>
    <row r="3" spans="1:10" ht="15.75">
      <c r="A3" s="1"/>
      <c r="B3" s="3"/>
      <c r="C3" s="3"/>
      <c r="D3" s="18"/>
      <c r="E3" s="18"/>
      <c r="F3" s="18"/>
      <c r="G3" s="18"/>
      <c r="H3" s="18"/>
      <c r="I3" s="18"/>
      <c r="J3" s="3"/>
    </row>
    <row r="4" spans="1:10" ht="13.5" thickBot="1">
      <c r="A4" s="3"/>
      <c r="B4" s="3"/>
      <c r="C4" s="3"/>
      <c r="D4" s="18"/>
      <c r="E4" s="18"/>
      <c r="F4" s="18"/>
      <c r="H4" s="18"/>
      <c r="I4" s="6" t="s">
        <v>53</v>
      </c>
      <c r="J4" s="3"/>
    </row>
    <row r="5" spans="1:10" ht="12.75">
      <c r="A5" s="88"/>
      <c r="B5" s="89"/>
      <c r="C5" s="89"/>
      <c r="D5" s="90"/>
      <c r="E5" s="90"/>
      <c r="F5" s="90"/>
      <c r="G5" s="90"/>
      <c r="H5" s="90"/>
      <c r="I5" s="91"/>
      <c r="J5" s="3"/>
    </row>
    <row r="6" spans="1:10" ht="12.75">
      <c r="A6" s="92" t="s">
        <v>22</v>
      </c>
      <c r="B6" s="330" t="s">
        <v>102</v>
      </c>
      <c r="C6" s="331"/>
      <c r="D6" s="331"/>
      <c r="E6" s="331"/>
      <c r="F6" s="332"/>
      <c r="G6" s="73" t="s">
        <v>23</v>
      </c>
      <c r="H6" s="337">
        <v>14</v>
      </c>
      <c r="I6" s="338"/>
      <c r="J6" s="3"/>
    </row>
    <row r="7" spans="1:10" ht="12.75">
      <c r="A7" s="93"/>
      <c r="B7" s="94"/>
      <c r="C7" s="94"/>
      <c r="D7" s="95"/>
      <c r="E7" s="95"/>
      <c r="F7" s="95"/>
      <c r="G7" s="95"/>
      <c r="H7" s="96"/>
      <c r="I7" s="97"/>
      <c r="J7" s="3"/>
    </row>
    <row r="8" spans="1:10" ht="12.75">
      <c r="A8" s="339" t="s">
        <v>24</v>
      </c>
      <c r="B8" s="340"/>
      <c r="C8" s="347" t="s">
        <v>41</v>
      </c>
      <c r="D8" s="348"/>
      <c r="E8" s="348"/>
      <c r="F8" s="348"/>
      <c r="G8" s="348"/>
      <c r="H8" s="348"/>
      <c r="I8" s="349"/>
      <c r="J8" s="3"/>
    </row>
    <row r="9" spans="1:10" ht="12.75">
      <c r="A9" s="341"/>
      <c r="B9" s="342"/>
      <c r="C9" s="98" t="s">
        <v>2</v>
      </c>
      <c r="D9" s="98" t="s">
        <v>3</v>
      </c>
      <c r="E9" s="98" t="s">
        <v>4</v>
      </c>
      <c r="F9" s="98" t="s">
        <v>5</v>
      </c>
      <c r="G9" s="98" t="s">
        <v>38</v>
      </c>
      <c r="H9" s="98" t="s">
        <v>61</v>
      </c>
      <c r="I9" s="99" t="s">
        <v>62</v>
      </c>
      <c r="J9" s="3"/>
    </row>
    <row r="10" spans="1:10" ht="18.75" customHeight="1">
      <c r="A10" s="343"/>
      <c r="B10" s="344"/>
      <c r="C10" s="100" t="s">
        <v>6</v>
      </c>
      <c r="D10" s="100" t="s">
        <v>25</v>
      </c>
      <c r="E10" s="100" t="s">
        <v>52</v>
      </c>
      <c r="F10" s="100" t="s">
        <v>52</v>
      </c>
      <c r="G10" s="100" t="s">
        <v>107</v>
      </c>
      <c r="H10" s="100" t="s">
        <v>108</v>
      </c>
      <c r="I10" s="335" t="s">
        <v>7</v>
      </c>
      <c r="J10" s="3"/>
    </row>
    <row r="11" spans="1:10" ht="38.25">
      <c r="A11" s="85" t="s">
        <v>1</v>
      </c>
      <c r="B11" s="86" t="s">
        <v>54</v>
      </c>
      <c r="C11" s="87" t="s">
        <v>130</v>
      </c>
      <c r="D11" s="87" t="s">
        <v>104</v>
      </c>
      <c r="E11" s="87" t="s">
        <v>105</v>
      </c>
      <c r="F11" s="87" t="s">
        <v>106</v>
      </c>
      <c r="G11" s="87" t="s">
        <v>231</v>
      </c>
      <c r="H11" s="87" t="s">
        <v>232</v>
      </c>
      <c r="I11" s="336"/>
      <c r="J11" s="3"/>
    </row>
    <row r="12" spans="1:14" ht="15" customHeight="1">
      <c r="A12" s="60" t="s">
        <v>26</v>
      </c>
      <c r="B12" s="310" t="s">
        <v>67</v>
      </c>
      <c r="C12" s="61">
        <v>596549</v>
      </c>
      <c r="D12" s="61">
        <v>651800</v>
      </c>
      <c r="E12" s="61">
        <v>573800</v>
      </c>
      <c r="F12" s="61">
        <v>578895</v>
      </c>
      <c r="G12" s="61">
        <v>578895</v>
      </c>
      <c r="H12" s="61">
        <v>493151</v>
      </c>
      <c r="I12" s="101">
        <f>H12-G12</f>
        <v>-85744</v>
      </c>
      <c r="J12" s="3"/>
      <c r="K12" s="70"/>
      <c r="L12" s="70"/>
      <c r="N12" s="70"/>
    </row>
    <row r="13" spans="1:14" ht="15" customHeight="1">
      <c r="A13" s="69" t="s">
        <v>27</v>
      </c>
      <c r="B13" s="310" t="s">
        <v>86</v>
      </c>
      <c r="C13" s="61">
        <v>17140</v>
      </c>
      <c r="D13" s="61">
        <v>75000</v>
      </c>
      <c r="E13" s="61">
        <v>75000</v>
      </c>
      <c r="F13" s="61">
        <v>66200</v>
      </c>
      <c r="G13" s="61">
        <v>66200</v>
      </c>
      <c r="H13" s="61">
        <v>29703</v>
      </c>
      <c r="I13" s="101">
        <f>H13-G13</f>
        <v>-36497</v>
      </c>
      <c r="J13" s="3"/>
      <c r="K13" s="70"/>
      <c r="L13" s="70"/>
      <c r="N13" s="70"/>
    </row>
    <row r="14" spans="1:14" ht="15" customHeight="1">
      <c r="A14" s="60" t="s">
        <v>28</v>
      </c>
      <c r="B14" s="310" t="s">
        <v>79</v>
      </c>
      <c r="C14" s="61">
        <v>46828</v>
      </c>
      <c r="D14" s="61">
        <v>66000</v>
      </c>
      <c r="E14" s="61">
        <v>66000</v>
      </c>
      <c r="F14" s="61">
        <v>50778</v>
      </c>
      <c r="G14" s="61">
        <v>50778</v>
      </c>
      <c r="H14" s="61">
        <v>39902</v>
      </c>
      <c r="I14" s="101">
        <f>H14-G14</f>
        <v>-10876</v>
      </c>
      <c r="J14" s="3"/>
      <c r="K14" s="70"/>
      <c r="L14" s="70"/>
      <c r="N14" s="70"/>
    </row>
    <row r="15" spans="1:14" ht="15" customHeight="1">
      <c r="A15" s="60" t="s">
        <v>29</v>
      </c>
      <c r="B15" s="310" t="s">
        <v>96</v>
      </c>
      <c r="C15" s="61">
        <v>81739</v>
      </c>
      <c r="D15" s="61">
        <v>81000</v>
      </c>
      <c r="E15" s="61">
        <v>81000</v>
      </c>
      <c r="F15" s="61">
        <v>81200</v>
      </c>
      <c r="G15" s="61">
        <v>81200</v>
      </c>
      <c r="H15" s="61">
        <v>72755</v>
      </c>
      <c r="I15" s="101">
        <f>H15-G15</f>
        <v>-8445</v>
      </c>
      <c r="J15" s="3"/>
      <c r="K15" s="70"/>
      <c r="L15" s="70"/>
      <c r="N15" s="70"/>
    </row>
    <row r="16" spans="1:14" ht="15" customHeight="1">
      <c r="A16" s="60" t="s">
        <v>30</v>
      </c>
      <c r="B16" s="310" t="s">
        <v>95</v>
      </c>
      <c r="C16" s="61">
        <v>5452148</v>
      </c>
      <c r="D16" s="61">
        <v>5770900</v>
      </c>
      <c r="E16" s="61">
        <v>5818900</v>
      </c>
      <c r="F16" s="61">
        <v>6094400</v>
      </c>
      <c r="G16" s="61">
        <v>6094400</v>
      </c>
      <c r="H16" s="61">
        <v>5877708</v>
      </c>
      <c r="I16" s="101">
        <f>H16-G16</f>
        <v>-216692</v>
      </c>
      <c r="J16" s="3"/>
      <c r="K16" s="70"/>
      <c r="L16" s="70"/>
      <c r="N16" s="70"/>
    </row>
    <row r="17" spans="1:14" ht="15" customHeight="1">
      <c r="A17" s="60" t="s">
        <v>68</v>
      </c>
      <c r="B17" s="310" t="s">
        <v>97</v>
      </c>
      <c r="C17" s="71">
        <v>127100</v>
      </c>
      <c r="D17" s="61">
        <v>174000</v>
      </c>
      <c r="E17" s="61">
        <v>173000</v>
      </c>
      <c r="F17" s="71">
        <v>146100</v>
      </c>
      <c r="G17" s="71">
        <v>146100</v>
      </c>
      <c r="H17" s="71">
        <v>128649</v>
      </c>
      <c r="I17" s="101">
        <f>G17-H17</f>
        <v>17451</v>
      </c>
      <c r="J17" s="3"/>
      <c r="K17" s="70"/>
      <c r="L17" s="70"/>
      <c r="N17" s="70"/>
    </row>
    <row r="18" spans="1:14" ht="15" customHeight="1">
      <c r="A18" s="60" t="s">
        <v>69</v>
      </c>
      <c r="B18" s="310" t="s">
        <v>98</v>
      </c>
      <c r="C18" s="71">
        <v>10112</v>
      </c>
      <c r="D18" s="61">
        <v>15200</v>
      </c>
      <c r="E18" s="61">
        <v>15200</v>
      </c>
      <c r="F18" s="71">
        <v>10750</v>
      </c>
      <c r="G18" s="71">
        <v>10750</v>
      </c>
      <c r="H18" s="71">
        <v>9590</v>
      </c>
      <c r="I18" s="101">
        <f>G18-H18</f>
        <v>1160</v>
      </c>
      <c r="J18" s="3"/>
      <c r="K18" s="70"/>
      <c r="L18" s="70"/>
      <c r="N18" s="70"/>
    </row>
    <row r="19" spans="1:14" ht="15" customHeight="1">
      <c r="A19" s="60" t="s">
        <v>70</v>
      </c>
      <c r="B19" s="310" t="s">
        <v>99</v>
      </c>
      <c r="C19" s="61">
        <v>2084198</v>
      </c>
      <c r="D19" s="61">
        <v>2250000</v>
      </c>
      <c r="E19" s="61">
        <v>2250000</v>
      </c>
      <c r="F19" s="61">
        <v>1230700</v>
      </c>
      <c r="G19" s="61">
        <v>1230700</v>
      </c>
      <c r="H19" s="61">
        <v>1174416</v>
      </c>
      <c r="I19" s="101">
        <f>G19-H19</f>
        <v>56284</v>
      </c>
      <c r="J19" s="3"/>
      <c r="K19" s="70"/>
      <c r="L19" s="70"/>
      <c r="N19" s="70"/>
    </row>
    <row r="20" spans="1:12" ht="15" customHeight="1">
      <c r="A20" s="60" t="s">
        <v>85</v>
      </c>
      <c r="B20" s="62" t="s">
        <v>100</v>
      </c>
      <c r="C20" s="61">
        <v>134684</v>
      </c>
      <c r="D20" s="61">
        <v>157800</v>
      </c>
      <c r="E20" s="61">
        <v>155800</v>
      </c>
      <c r="F20" s="61">
        <v>145700</v>
      </c>
      <c r="G20" s="61">
        <v>145700</v>
      </c>
      <c r="H20" s="61">
        <v>126015</v>
      </c>
      <c r="I20" s="101">
        <f>H20-G20</f>
        <v>-19685</v>
      </c>
      <c r="J20" s="3"/>
      <c r="K20" s="70"/>
      <c r="L20" s="70"/>
    </row>
    <row r="21" spans="1:12" ht="15" customHeight="1">
      <c r="A21" s="333" t="s">
        <v>101</v>
      </c>
      <c r="B21" s="334"/>
      <c r="C21" s="314">
        <f aca="true" t="shared" si="0" ref="C21:H21">SUM(C12:C20)</f>
        <v>8550498</v>
      </c>
      <c r="D21" s="314">
        <f t="shared" si="0"/>
        <v>9241700</v>
      </c>
      <c r="E21" s="314">
        <f t="shared" si="0"/>
        <v>9208700</v>
      </c>
      <c r="F21" s="314">
        <f t="shared" si="0"/>
        <v>8404723</v>
      </c>
      <c r="G21" s="314">
        <f t="shared" si="0"/>
        <v>8404723</v>
      </c>
      <c r="H21" s="314">
        <f t="shared" si="0"/>
        <v>7951889</v>
      </c>
      <c r="I21" s="118">
        <f>H21-G21</f>
        <v>-452834</v>
      </c>
      <c r="J21" s="3"/>
      <c r="L21" s="70"/>
    </row>
    <row r="22" spans="1:12" ht="15" customHeight="1">
      <c r="A22" s="345" t="s">
        <v>42</v>
      </c>
      <c r="B22" s="346"/>
      <c r="C22" s="312">
        <v>1218586</v>
      </c>
      <c r="D22" s="102"/>
      <c r="E22" s="102"/>
      <c r="F22" s="313"/>
      <c r="G22" s="321">
        <v>1700000</v>
      </c>
      <c r="H22" s="321">
        <v>1638143</v>
      </c>
      <c r="I22" s="118">
        <f>H22-G22</f>
        <v>-61857</v>
      </c>
      <c r="J22" s="3"/>
      <c r="L22" s="70"/>
    </row>
    <row r="23" spans="1:12" s="28" customFormat="1" ht="15" customHeight="1" thickBot="1">
      <c r="A23" s="328" t="s">
        <v>57</v>
      </c>
      <c r="B23" s="329"/>
      <c r="C23" s="315">
        <f aca="true" t="shared" si="1" ref="C23:H23">C21+C22</f>
        <v>9769084</v>
      </c>
      <c r="D23" s="315">
        <f t="shared" si="1"/>
        <v>9241700</v>
      </c>
      <c r="E23" s="315">
        <f t="shared" si="1"/>
        <v>9208700</v>
      </c>
      <c r="F23" s="315">
        <f t="shared" si="1"/>
        <v>8404723</v>
      </c>
      <c r="G23" s="316">
        <f t="shared" si="1"/>
        <v>10104723</v>
      </c>
      <c r="H23" s="316">
        <f t="shared" si="1"/>
        <v>9590032</v>
      </c>
      <c r="I23" s="317">
        <f>H23-G23</f>
        <v>-514691</v>
      </c>
      <c r="J23" s="27"/>
      <c r="L23" s="75"/>
    </row>
    <row r="24" spans="1:10" ht="12.75">
      <c r="A24" s="3"/>
      <c r="B24" s="3"/>
      <c r="C24" s="3"/>
      <c r="D24" s="18"/>
      <c r="E24" s="18"/>
      <c r="F24" s="18"/>
      <c r="G24" s="18"/>
      <c r="H24" s="18"/>
      <c r="I24" s="18"/>
      <c r="J24" s="3"/>
    </row>
    <row r="25" spans="8:9" ht="12.75">
      <c r="H25"/>
      <c r="I25"/>
    </row>
    <row r="26" spans="8:9" ht="12.75">
      <c r="H26"/>
      <c r="I26"/>
    </row>
  </sheetData>
  <sheetProtection/>
  <mergeCells count="8">
    <mergeCell ref="A23:B23"/>
    <mergeCell ref="B6:F6"/>
    <mergeCell ref="A21:B21"/>
    <mergeCell ref="I10:I11"/>
    <mergeCell ref="H6:I6"/>
    <mergeCell ref="A8:B10"/>
    <mergeCell ref="A22:B22"/>
    <mergeCell ref="C8:I8"/>
  </mergeCells>
  <printOptions horizontalCentered="1" verticalCentered="1"/>
  <pageMargins left="0.25" right="0.25"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2:K30"/>
  <sheetViews>
    <sheetView zoomScalePageLayoutView="0" workbookViewId="0" topLeftCell="A13">
      <selection activeCell="D43" sqref="D43"/>
    </sheetView>
  </sheetViews>
  <sheetFormatPr defaultColWidth="9.140625" defaultRowHeight="12.75"/>
  <cols>
    <col min="1" max="1" width="15.00390625" style="9" customWidth="1"/>
    <col min="2" max="2" width="35.421875" style="0" customWidth="1"/>
    <col min="3" max="3" width="12.140625" style="0" customWidth="1"/>
    <col min="4" max="4" width="13.57421875" style="9" customWidth="1"/>
    <col min="5" max="5" width="13.28125" style="9" customWidth="1"/>
    <col min="6" max="6" width="15.00390625" style="9" customWidth="1"/>
    <col min="7" max="7" width="17.57421875" style="9" customWidth="1"/>
    <col min="8" max="8" width="17.28125" style="9" customWidth="1"/>
    <col min="9" max="9" width="18.140625" style="22" customWidth="1"/>
  </cols>
  <sheetData>
    <row r="2" spans="1:9" s="8" customFormat="1" ht="15.75">
      <c r="A2" s="29" t="s">
        <v>65</v>
      </c>
      <c r="D2" s="11"/>
      <c r="E2" s="11"/>
      <c r="F2" s="11"/>
      <c r="G2" s="11"/>
      <c r="H2" s="11"/>
      <c r="I2" s="19"/>
    </row>
    <row r="3" spans="1:10" ht="13.5" thickBot="1">
      <c r="A3" s="10"/>
      <c r="B3" s="2"/>
      <c r="C3" s="2"/>
      <c r="D3" s="10"/>
      <c r="E3" s="10"/>
      <c r="F3" s="14"/>
      <c r="G3" s="15"/>
      <c r="H3" s="12"/>
      <c r="I3" s="20" t="s">
        <v>53</v>
      </c>
      <c r="J3" s="3"/>
    </row>
    <row r="4" spans="1:10" s="17" customFormat="1" ht="12.75">
      <c r="A4" s="103"/>
      <c r="B4" s="89"/>
      <c r="C4" s="89"/>
      <c r="D4" s="104"/>
      <c r="E4" s="104"/>
      <c r="F4" s="90"/>
      <c r="G4" s="90"/>
      <c r="H4" s="105"/>
      <c r="I4" s="106"/>
      <c r="J4" s="16"/>
    </row>
    <row r="5" spans="1:10" ht="12.75">
      <c r="A5" s="107" t="s">
        <v>22</v>
      </c>
      <c r="B5" s="108" t="s">
        <v>71</v>
      </c>
      <c r="C5" s="109"/>
      <c r="D5" s="109"/>
      <c r="E5" s="109"/>
      <c r="F5" s="109"/>
      <c r="G5" s="110"/>
      <c r="H5" s="111" t="s">
        <v>23</v>
      </c>
      <c r="I5" s="112" t="s">
        <v>72</v>
      </c>
      <c r="J5" s="3"/>
    </row>
    <row r="6" spans="1:10" ht="12.75">
      <c r="A6" s="107" t="s">
        <v>0</v>
      </c>
      <c r="B6" s="108" t="s">
        <v>74</v>
      </c>
      <c r="C6" s="113"/>
      <c r="D6" s="113"/>
      <c r="E6" s="113"/>
      <c r="F6" s="113"/>
      <c r="G6" s="114"/>
      <c r="H6" s="111" t="s">
        <v>55</v>
      </c>
      <c r="I6" s="115" t="s">
        <v>73</v>
      </c>
      <c r="J6" s="3"/>
    </row>
    <row r="7" spans="1:10" s="24" customFormat="1" ht="12.75">
      <c r="A7" s="357" t="s">
        <v>66</v>
      </c>
      <c r="B7" s="354" t="s">
        <v>54</v>
      </c>
      <c r="C7" s="98" t="s">
        <v>2</v>
      </c>
      <c r="D7" s="98" t="s">
        <v>3</v>
      </c>
      <c r="E7" s="98" t="s">
        <v>4</v>
      </c>
      <c r="F7" s="98" t="s">
        <v>5</v>
      </c>
      <c r="G7" s="98" t="s">
        <v>38</v>
      </c>
      <c r="H7" s="98" t="s">
        <v>61</v>
      </c>
      <c r="I7" s="99" t="s">
        <v>62</v>
      </c>
      <c r="J7" s="23"/>
    </row>
    <row r="8" spans="1:10" s="26" customFormat="1" ht="12.75">
      <c r="A8" s="357"/>
      <c r="B8" s="355"/>
      <c r="C8" s="100" t="s">
        <v>6</v>
      </c>
      <c r="D8" s="100" t="s">
        <v>25</v>
      </c>
      <c r="E8" s="100" t="s">
        <v>52</v>
      </c>
      <c r="F8" s="100" t="s">
        <v>52</v>
      </c>
      <c r="G8" s="100"/>
      <c r="H8" s="100" t="s">
        <v>90</v>
      </c>
      <c r="I8" s="335" t="s">
        <v>7</v>
      </c>
      <c r="J8" s="25"/>
    </row>
    <row r="9" spans="1:10" s="26" customFormat="1" ht="38.25">
      <c r="A9" s="357"/>
      <c r="B9" s="356"/>
      <c r="C9" s="87" t="s">
        <v>109</v>
      </c>
      <c r="D9" s="87" t="s">
        <v>110</v>
      </c>
      <c r="E9" s="87" t="s">
        <v>105</v>
      </c>
      <c r="F9" s="87" t="s">
        <v>106</v>
      </c>
      <c r="G9" s="87" t="s">
        <v>131</v>
      </c>
      <c r="H9" s="87" t="s">
        <v>132</v>
      </c>
      <c r="I9" s="336"/>
      <c r="J9" s="25"/>
    </row>
    <row r="10" spans="1:11" ht="12.75">
      <c r="A10" s="116">
        <v>600</v>
      </c>
      <c r="B10" s="117" t="s">
        <v>8</v>
      </c>
      <c r="C10" s="71">
        <f>131699+4218+6614</f>
        <v>142531</v>
      </c>
      <c r="D10" s="71">
        <v>218397</v>
      </c>
      <c r="E10" s="71">
        <v>218397</v>
      </c>
      <c r="F10" s="71">
        <v>189439</v>
      </c>
      <c r="G10" s="71">
        <v>189439</v>
      </c>
      <c r="H10" s="71">
        <v>160490</v>
      </c>
      <c r="I10" s="118">
        <f>H10-G10</f>
        <v>-28949</v>
      </c>
      <c r="J10" s="3"/>
      <c r="K10" s="70"/>
    </row>
    <row r="11" spans="1:10" ht="12.75">
      <c r="A11" s="116">
        <v>601</v>
      </c>
      <c r="B11" s="117" t="s">
        <v>9</v>
      </c>
      <c r="C11" s="71">
        <f>21498+704+1103</f>
        <v>23305</v>
      </c>
      <c r="D11" s="71">
        <v>48603</v>
      </c>
      <c r="E11" s="71">
        <v>48603</v>
      </c>
      <c r="F11" s="71">
        <v>43495</v>
      </c>
      <c r="G11" s="71">
        <v>43495</v>
      </c>
      <c r="H11" s="71">
        <v>26499</v>
      </c>
      <c r="I11" s="118">
        <f aca="true" t="shared" si="0" ref="I11:I16">H11-G11</f>
        <v>-16996</v>
      </c>
      <c r="J11" s="3"/>
    </row>
    <row r="12" spans="1:11" ht="12.75">
      <c r="A12" s="116">
        <v>602</v>
      </c>
      <c r="B12" s="117" t="s">
        <v>10</v>
      </c>
      <c r="C12" s="71">
        <v>119150</v>
      </c>
      <c r="D12" s="71">
        <v>126640</v>
      </c>
      <c r="E12" s="71">
        <v>54640</v>
      </c>
      <c r="F12" s="71">
        <v>105728</v>
      </c>
      <c r="G12" s="71">
        <v>105728</v>
      </c>
      <c r="H12" s="71">
        <v>78138</v>
      </c>
      <c r="I12" s="118">
        <f t="shared" si="0"/>
        <v>-27590</v>
      </c>
      <c r="J12" s="3"/>
      <c r="K12" s="70"/>
    </row>
    <row r="13" spans="1:10" ht="12.75">
      <c r="A13" s="116">
        <v>603</v>
      </c>
      <c r="B13" s="117" t="s">
        <v>11</v>
      </c>
      <c r="C13" s="71"/>
      <c r="D13" s="71"/>
      <c r="E13" s="71"/>
      <c r="F13" s="71"/>
      <c r="G13" s="71"/>
      <c r="H13" s="71"/>
      <c r="I13" s="118">
        <f t="shared" si="0"/>
        <v>0</v>
      </c>
      <c r="J13" s="3"/>
    </row>
    <row r="14" spans="1:10" ht="12.75">
      <c r="A14" s="116">
        <v>604</v>
      </c>
      <c r="B14" s="117" t="s">
        <v>12</v>
      </c>
      <c r="C14" s="71"/>
      <c r="D14" s="71"/>
      <c r="E14" s="71"/>
      <c r="F14" s="71"/>
      <c r="G14" s="71"/>
      <c r="H14" s="71"/>
      <c r="I14" s="118">
        <f t="shared" si="0"/>
        <v>0</v>
      </c>
      <c r="J14" s="3"/>
    </row>
    <row r="15" spans="1:10" ht="12.75">
      <c r="A15" s="116">
        <v>605</v>
      </c>
      <c r="B15" s="117" t="s">
        <v>13</v>
      </c>
      <c r="C15" s="71">
        <v>13601</v>
      </c>
      <c r="D15" s="71">
        <v>36000</v>
      </c>
      <c r="E15" s="71">
        <v>30000</v>
      </c>
      <c r="F15" s="71">
        <v>30000</v>
      </c>
      <c r="G15" s="71">
        <v>30000</v>
      </c>
      <c r="H15" s="71">
        <v>28321</v>
      </c>
      <c r="I15" s="118">
        <f t="shared" si="0"/>
        <v>-1679</v>
      </c>
      <c r="J15" s="3"/>
    </row>
    <row r="16" spans="1:10" ht="12.75">
      <c r="A16" s="116">
        <v>606</v>
      </c>
      <c r="B16" s="117" t="s">
        <v>14</v>
      </c>
      <c r="C16" s="71">
        <v>657</v>
      </c>
      <c r="D16" s="71">
        <v>360</v>
      </c>
      <c r="E16" s="71">
        <v>360</v>
      </c>
      <c r="F16" s="71">
        <v>3723</v>
      </c>
      <c r="G16" s="71">
        <v>3723</v>
      </c>
      <c r="H16" s="71">
        <v>1441</v>
      </c>
      <c r="I16" s="118">
        <f t="shared" si="0"/>
        <v>-2282</v>
      </c>
      <c r="J16" s="3"/>
    </row>
    <row r="17" spans="1:11" s="28" customFormat="1" ht="13.5">
      <c r="A17" s="119" t="s">
        <v>15</v>
      </c>
      <c r="B17" s="120" t="s">
        <v>16</v>
      </c>
      <c r="C17" s="121">
        <f>SUM(C10:C16)</f>
        <v>299244</v>
      </c>
      <c r="D17" s="121">
        <f aca="true" t="shared" si="1" ref="D17:I17">SUM(D10:D16)</f>
        <v>430000</v>
      </c>
      <c r="E17" s="121">
        <f>SUM(E10:E16)</f>
        <v>352000</v>
      </c>
      <c r="F17" s="121">
        <f t="shared" si="1"/>
        <v>372385</v>
      </c>
      <c r="G17" s="121">
        <f>SUM(G10:G16)</f>
        <v>372385</v>
      </c>
      <c r="H17" s="121">
        <f t="shared" si="1"/>
        <v>294889</v>
      </c>
      <c r="I17" s="122">
        <f t="shared" si="1"/>
        <v>-77496</v>
      </c>
      <c r="J17" s="27"/>
      <c r="K17" s="75"/>
    </row>
    <row r="18" spans="1:11" ht="12.75">
      <c r="A18" s="116">
        <v>230</v>
      </c>
      <c r="B18" s="117" t="s">
        <v>17</v>
      </c>
      <c r="C18" s="71">
        <v>2268</v>
      </c>
      <c r="D18" s="71">
        <v>1000</v>
      </c>
      <c r="E18" s="71">
        <v>1000</v>
      </c>
      <c r="F18" s="71">
        <v>21035</v>
      </c>
      <c r="G18" s="71">
        <v>21035</v>
      </c>
      <c r="H18" s="71">
        <v>17266</v>
      </c>
      <c r="I18" s="118">
        <f>H18-G18</f>
        <v>-3769</v>
      </c>
      <c r="J18" s="3"/>
      <c r="K18" s="70"/>
    </row>
    <row r="19" spans="1:10" ht="12.75">
      <c r="A19" s="116">
        <v>231</v>
      </c>
      <c r="B19" s="117" t="s">
        <v>18</v>
      </c>
      <c r="C19" s="71">
        <v>70037</v>
      </c>
      <c r="D19" s="71">
        <v>110800</v>
      </c>
      <c r="E19" s="71">
        <v>110800</v>
      </c>
      <c r="F19" s="71">
        <v>75475</v>
      </c>
      <c r="G19" s="71">
        <v>75475</v>
      </c>
      <c r="H19" s="71">
        <v>70996</v>
      </c>
      <c r="I19" s="118">
        <f>H19-G19</f>
        <v>-4479</v>
      </c>
      <c r="J19" s="3"/>
    </row>
    <row r="20" spans="1:11" ht="12.75">
      <c r="A20" s="116">
        <v>232</v>
      </c>
      <c r="B20" s="117" t="s">
        <v>19</v>
      </c>
      <c r="C20" s="123"/>
      <c r="D20" s="123"/>
      <c r="E20" s="123"/>
      <c r="F20" s="123"/>
      <c r="G20" s="123"/>
      <c r="H20" s="71"/>
      <c r="I20" s="124">
        <f>H20-G20</f>
        <v>0</v>
      </c>
      <c r="J20" s="3"/>
      <c r="K20" s="70"/>
    </row>
    <row r="21" spans="1:10" ht="27">
      <c r="A21" s="125" t="s">
        <v>20</v>
      </c>
      <c r="B21" s="126" t="s">
        <v>39</v>
      </c>
      <c r="C21" s="127">
        <f>SUM(C18:C20)</f>
        <v>72305</v>
      </c>
      <c r="D21" s="127">
        <f aca="true" t="shared" si="2" ref="D21:I21">SUM(D18:D20)</f>
        <v>111800</v>
      </c>
      <c r="E21" s="127">
        <f t="shared" si="2"/>
        <v>111800</v>
      </c>
      <c r="F21" s="127">
        <f t="shared" si="2"/>
        <v>96510</v>
      </c>
      <c r="G21" s="127">
        <f t="shared" si="2"/>
        <v>96510</v>
      </c>
      <c r="H21" s="127">
        <f t="shared" si="2"/>
        <v>88262</v>
      </c>
      <c r="I21" s="128">
        <f t="shared" si="2"/>
        <v>-8248</v>
      </c>
      <c r="J21" s="3"/>
    </row>
    <row r="22" spans="1:10" ht="13.5">
      <c r="A22" s="116">
        <v>230</v>
      </c>
      <c r="B22" s="117" t="s">
        <v>17</v>
      </c>
      <c r="C22" s="129">
        <v>225000</v>
      </c>
      <c r="D22" s="130">
        <v>110000</v>
      </c>
      <c r="E22" s="130">
        <v>110000</v>
      </c>
      <c r="F22" s="131">
        <v>110000</v>
      </c>
      <c r="G22" s="130">
        <v>110000</v>
      </c>
      <c r="H22" s="130">
        <v>110000</v>
      </c>
      <c r="I22" s="124">
        <f>H22-G22</f>
        <v>0</v>
      </c>
      <c r="J22" s="3"/>
    </row>
    <row r="23" spans="1:10" ht="13.5">
      <c r="A23" s="116">
        <v>231</v>
      </c>
      <c r="B23" s="117" t="s">
        <v>18</v>
      </c>
      <c r="C23" s="132"/>
      <c r="D23" s="132"/>
      <c r="E23" s="132"/>
      <c r="F23" s="132"/>
      <c r="G23" s="132"/>
      <c r="H23" s="129"/>
      <c r="I23" s="124">
        <f>H23-G23</f>
        <v>0</v>
      </c>
      <c r="J23" s="3"/>
    </row>
    <row r="24" spans="1:10" ht="13.5">
      <c r="A24" s="116">
        <v>232</v>
      </c>
      <c r="B24" s="117" t="s">
        <v>19</v>
      </c>
      <c r="C24" s="132"/>
      <c r="D24" s="132"/>
      <c r="E24" s="132"/>
      <c r="F24" s="132"/>
      <c r="G24" s="132"/>
      <c r="H24" s="129"/>
      <c r="I24" s="124">
        <f>H24-G24</f>
        <v>0</v>
      </c>
      <c r="J24" s="3"/>
    </row>
    <row r="25" spans="1:10" ht="13.5">
      <c r="A25" s="125" t="s">
        <v>20</v>
      </c>
      <c r="B25" s="126" t="s">
        <v>40</v>
      </c>
      <c r="C25" s="127">
        <f>SUM(C22:C24)</f>
        <v>225000</v>
      </c>
      <c r="D25" s="127">
        <f aca="true" t="shared" si="3" ref="D25:I25">SUM(D22:D24)</f>
        <v>110000</v>
      </c>
      <c r="E25" s="127">
        <f t="shared" si="3"/>
        <v>110000</v>
      </c>
      <c r="F25" s="127">
        <f t="shared" si="3"/>
        <v>110000</v>
      </c>
      <c r="G25" s="127">
        <f t="shared" si="3"/>
        <v>110000</v>
      </c>
      <c r="H25" s="127">
        <f t="shared" si="3"/>
        <v>110000</v>
      </c>
      <c r="I25" s="133">
        <f t="shared" si="3"/>
        <v>0</v>
      </c>
      <c r="J25" s="3"/>
    </row>
    <row r="26" spans="1:10" s="28" customFormat="1" ht="13.5">
      <c r="A26" s="119" t="s">
        <v>21</v>
      </c>
      <c r="B26" s="134" t="s">
        <v>56</v>
      </c>
      <c r="C26" s="135">
        <f aca="true" t="shared" si="4" ref="C26:I26">C21+C25</f>
        <v>297305</v>
      </c>
      <c r="D26" s="135">
        <f t="shared" si="4"/>
        <v>221800</v>
      </c>
      <c r="E26" s="135">
        <f t="shared" si="4"/>
        <v>221800</v>
      </c>
      <c r="F26" s="135">
        <f>F21+F25</f>
        <v>206510</v>
      </c>
      <c r="G26" s="135">
        <f t="shared" si="4"/>
        <v>206510</v>
      </c>
      <c r="H26" s="135">
        <f t="shared" si="4"/>
        <v>198262</v>
      </c>
      <c r="I26" s="136">
        <f t="shared" si="4"/>
        <v>-8248</v>
      </c>
      <c r="J26" s="27"/>
    </row>
    <row r="27" spans="1:9" ht="13.5">
      <c r="A27" s="350" t="s">
        <v>43</v>
      </c>
      <c r="B27" s="351"/>
      <c r="C27" s="137">
        <v>101</v>
      </c>
      <c r="D27" s="137"/>
      <c r="E27" s="137"/>
      <c r="F27" s="137"/>
      <c r="G27" s="137"/>
      <c r="H27" s="138"/>
      <c r="I27" s="139"/>
    </row>
    <row r="28" spans="1:9" s="28" customFormat="1" ht="18.75" customHeight="1" thickBot="1">
      <c r="A28" s="352" t="s">
        <v>44</v>
      </c>
      <c r="B28" s="353"/>
      <c r="C28" s="140">
        <f>C17+C26+C27</f>
        <v>596650</v>
      </c>
      <c r="D28" s="141">
        <f aca="true" t="shared" si="5" ref="D28:I28">D17+D26+D27</f>
        <v>651800</v>
      </c>
      <c r="E28" s="141">
        <f>E17+E26+E27</f>
        <v>573800</v>
      </c>
      <c r="F28" s="141">
        <f t="shared" si="5"/>
        <v>578895</v>
      </c>
      <c r="G28" s="141">
        <f>G17+G26+G27</f>
        <v>578895</v>
      </c>
      <c r="H28" s="141">
        <f>H17+H26+H27</f>
        <v>493151</v>
      </c>
      <c r="I28" s="142">
        <f t="shared" si="5"/>
        <v>-85744</v>
      </c>
    </row>
    <row r="29" spans="1:9" ht="23.25" customHeight="1">
      <c r="A29" s="5"/>
      <c r="B29" s="4"/>
      <c r="C29" s="4"/>
      <c r="D29" s="13"/>
      <c r="E29" s="13"/>
      <c r="F29" s="13"/>
      <c r="G29" s="13"/>
      <c r="H29" s="13"/>
      <c r="I29" s="21"/>
    </row>
    <row r="30" spans="3:6" ht="12.75">
      <c r="C30" s="165"/>
      <c r="F30" s="74"/>
    </row>
  </sheetData>
  <sheetProtection/>
  <mergeCells count="5">
    <mergeCell ref="I8:I9"/>
    <mergeCell ref="A27:B27"/>
    <mergeCell ref="A28:B28"/>
    <mergeCell ref="B7:B9"/>
    <mergeCell ref="A7:A9"/>
  </mergeCells>
  <printOptions horizontalCentered="1" verticalCentered="1"/>
  <pageMargins left="0" right="0" top="0" bottom="0" header="0" footer="0"/>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S28"/>
  <sheetViews>
    <sheetView zoomScale="90" zoomScaleNormal="90" zoomScalePageLayoutView="0" workbookViewId="0" topLeftCell="A18">
      <selection activeCell="A30" sqref="A30:IV36"/>
    </sheetView>
  </sheetViews>
  <sheetFormatPr defaultColWidth="9.140625" defaultRowHeight="15" customHeight="1"/>
  <cols>
    <col min="1" max="1" width="10.140625" style="0" customWidth="1"/>
    <col min="2" max="2" width="28.7109375" style="0" customWidth="1"/>
    <col min="3" max="3" width="13.7109375" style="0" customWidth="1"/>
    <col min="4" max="4" width="14.140625" style="0" customWidth="1"/>
    <col min="5" max="5" width="11.8515625" style="0" customWidth="1"/>
    <col min="6" max="6" width="12.7109375" style="0" customWidth="1"/>
    <col min="7" max="7" width="12.00390625" style="0" customWidth="1"/>
    <col min="8" max="8" width="12.28125" style="0" customWidth="1"/>
    <col min="9" max="9" width="11.421875" style="0" customWidth="1"/>
    <col min="10" max="10" width="11.57421875" style="0" customWidth="1"/>
    <col min="11" max="11" width="13.140625" style="0" customWidth="1"/>
    <col min="12" max="12" width="13.8515625" style="0" customWidth="1"/>
    <col min="13" max="13" width="14.8515625" style="0" customWidth="1"/>
    <col min="14" max="14" width="15.57421875" style="0" customWidth="1"/>
    <col min="15" max="15" width="12.140625" style="0" customWidth="1"/>
    <col min="16" max="16" width="10.421875" style="0" customWidth="1"/>
    <col min="17" max="17" width="9.00390625" style="0" customWidth="1"/>
    <col min="18" max="18" width="8.7109375" style="0" customWidth="1"/>
    <col min="19" max="19" width="51.421875" style="0" customWidth="1"/>
  </cols>
  <sheetData>
    <row r="1" spans="1:19" ht="15" customHeight="1">
      <c r="A1" s="166" t="s">
        <v>133</v>
      </c>
      <c r="B1" s="167"/>
      <c r="C1" s="167"/>
      <c r="D1" s="167"/>
      <c r="E1" s="167"/>
      <c r="F1" s="167"/>
      <c r="G1" s="168"/>
      <c r="H1" s="168"/>
      <c r="I1" s="168"/>
      <c r="J1" s="167"/>
      <c r="K1" s="167"/>
      <c r="L1" s="167"/>
      <c r="M1" s="167"/>
      <c r="N1" s="167"/>
      <c r="O1" s="30"/>
      <c r="P1" s="30"/>
      <c r="Q1" s="30"/>
      <c r="R1" s="30"/>
      <c r="S1" s="30"/>
    </row>
    <row r="2" spans="1:14" s="30" customFormat="1" ht="15" customHeight="1">
      <c r="A2" s="169"/>
      <c r="B2" s="170"/>
      <c r="C2" s="170"/>
      <c r="D2" s="170"/>
      <c r="E2" s="170"/>
      <c r="F2" s="170"/>
      <c r="G2" s="171"/>
      <c r="H2" s="171"/>
      <c r="I2" s="171"/>
      <c r="J2" s="170"/>
      <c r="K2" s="170"/>
      <c r="L2" s="170"/>
      <c r="M2" s="170"/>
      <c r="N2" s="170"/>
    </row>
    <row r="3" spans="1:19" s="30" customFormat="1" ht="15" customHeight="1">
      <c r="A3" s="172" t="s">
        <v>22</v>
      </c>
      <c r="B3" s="173" t="s">
        <v>134</v>
      </c>
      <c r="C3" s="174" t="s">
        <v>23</v>
      </c>
      <c r="D3" s="175">
        <v>14</v>
      </c>
      <c r="E3" s="176"/>
      <c r="F3" s="176"/>
      <c r="G3" s="177"/>
      <c r="H3" s="177"/>
      <c r="I3" s="177"/>
      <c r="J3" s="176"/>
      <c r="K3" s="178"/>
      <c r="L3" s="178"/>
      <c r="M3" s="178"/>
      <c r="N3" s="178"/>
      <c r="O3"/>
      <c r="P3"/>
      <c r="Q3"/>
      <c r="R3"/>
      <c r="S3"/>
    </row>
    <row r="4" spans="1:14" ht="15" customHeight="1">
      <c r="A4" s="179"/>
      <c r="B4" s="180"/>
      <c r="C4" s="180"/>
      <c r="D4" s="180"/>
      <c r="E4" s="176"/>
      <c r="F4" s="176"/>
      <c r="G4" s="177"/>
      <c r="H4" s="177"/>
      <c r="I4" s="177"/>
      <c r="J4" s="176"/>
      <c r="K4" s="178"/>
      <c r="L4" s="178"/>
      <c r="M4" s="178"/>
      <c r="N4" s="178"/>
    </row>
    <row r="5" spans="1:14" ht="15" customHeight="1">
      <c r="A5" s="172" t="s">
        <v>0</v>
      </c>
      <c r="B5" s="181" t="s">
        <v>67</v>
      </c>
      <c r="C5" s="174" t="s">
        <v>55</v>
      </c>
      <c r="D5" s="182" t="s">
        <v>73</v>
      </c>
      <c r="E5" s="183"/>
      <c r="F5" s="184"/>
      <c r="G5" s="185"/>
      <c r="H5" s="185"/>
      <c r="I5" s="185"/>
      <c r="J5" s="184"/>
      <c r="K5" s="178"/>
      <c r="L5" s="178"/>
      <c r="M5" s="178"/>
      <c r="N5" s="178"/>
    </row>
    <row r="6" spans="1:14" ht="15" customHeight="1">
      <c r="A6" s="186"/>
      <c r="B6" s="187"/>
      <c r="C6" s="186"/>
      <c r="D6" s="188"/>
      <c r="E6" s="184"/>
      <c r="F6" s="184"/>
      <c r="G6" s="185"/>
      <c r="H6" s="185"/>
      <c r="I6" s="185"/>
      <c r="J6" s="184"/>
      <c r="K6" s="178"/>
      <c r="L6" s="178"/>
      <c r="M6" s="178"/>
      <c r="N6" s="178"/>
    </row>
    <row r="7" spans="1:9" ht="15" customHeight="1" thickBot="1">
      <c r="A7" s="358"/>
      <c r="B7" s="359"/>
      <c r="G7" s="189"/>
      <c r="H7" s="189"/>
      <c r="I7" s="189"/>
    </row>
    <row r="8" spans="1:19" ht="15" customHeight="1" thickBot="1">
      <c r="A8" s="190"/>
      <c r="B8" s="191" t="s">
        <v>53</v>
      </c>
      <c r="C8" s="192"/>
      <c r="D8" s="193"/>
      <c r="E8" s="193"/>
      <c r="F8" s="193" t="s">
        <v>135</v>
      </c>
      <c r="G8" s="194"/>
      <c r="H8" s="194"/>
      <c r="I8" s="194" t="s">
        <v>136</v>
      </c>
      <c r="J8" s="193"/>
      <c r="K8" s="193"/>
      <c r="L8" s="193" t="s">
        <v>137</v>
      </c>
      <c r="M8" s="193"/>
      <c r="N8" s="193"/>
      <c r="O8" s="193" t="s">
        <v>138</v>
      </c>
      <c r="P8" s="360" t="s">
        <v>139</v>
      </c>
      <c r="Q8" s="361"/>
      <c r="R8" s="361"/>
      <c r="S8" s="364" t="s">
        <v>31</v>
      </c>
    </row>
    <row r="9" spans="1:19" ht="15" customHeight="1">
      <c r="A9" s="366" t="s">
        <v>140</v>
      </c>
      <c r="B9" s="368" t="s">
        <v>141</v>
      </c>
      <c r="C9" s="370" t="s">
        <v>142</v>
      </c>
      <c r="D9" s="370" t="s">
        <v>143</v>
      </c>
      <c r="E9" s="370" t="s">
        <v>144</v>
      </c>
      <c r="F9" s="372" t="s">
        <v>145</v>
      </c>
      <c r="G9" s="376" t="s">
        <v>146</v>
      </c>
      <c r="H9" s="376" t="s">
        <v>147</v>
      </c>
      <c r="I9" s="376" t="s">
        <v>148</v>
      </c>
      <c r="J9" s="370" t="s">
        <v>149</v>
      </c>
      <c r="K9" s="370" t="s">
        <v>150</v>
      </c>
      <c r="L9" s="372" t="s">
        <v>151</v>
      </c>
      <c r="M9" s="370" t="s">
        <v>152</v>
      </c>
      <c r="N9" s="370" t="s">
        <v>153</v>
      </c>
      <c r="O9" s="372" t="s">
        <v>154</v>
      </c>
      <c r="P9" s="374" t="s">
        <v>155</v>
      </c>
      <c r="Q9" s="374" t="s">
        <v>156</v>
      </c>
      <c r="R9" s="362" t="s">
        <v>157</v>
      </c>
      <c r="S9" s="365"/>
    </row>
    <row r="10" spans="1:19" ht="65.25" customHeight="1" thickBot="1">
      <c r="A10" s="367"/>
      <c r="B10" s="369"/>
      <c r="C10" s="371"/>
      <c r="D10" s="371"/>
      <c r="E10" s="371"/>
      <c r="F10" s="373"/>
      <c r="G10" s="377"/>
      <c r="H10" s="377"/>
      <c r="I10" s="377"/>
      <c r="J10" s="371"/>
      <c r="K10" s="371"/>
      <c r="L10" s="373"/>
      <c r="M10" s="371"/>
      <c r="N10" s="371"/>
      <c r="O10" s="373"/>
      <c r="P10" s="375"/>
      <c r="Q10" s="375"/>
      <c r="R10" s="363"/>
      <c r="S10" s="365"/>
    </row>
    <row r="11" spans="1:19" ht="63.75" customHeight="1">
      <c r="A11" s="196" t="s">
        <v>158</v>
      </c>
      <c r="B11" s="322" t="s">
        <v>159</v>
      </c>
      <c r="C11" s="323" t="s">
        <v>160</v>
      </c>
      <c r="D11" s="324">
        <v>1470</v>
      </c>
      <c r="E11" s="324">
        <v>227925</v>
      </c>
      <c r="F11" s="325">
        <f>E11/D11</f>
        <v>155.05102040816325</v>
      </c>
      <c r="G11" s="324">
        <v>1340</v>
      </c>
      <c r="H11" s="324">
        <v>280412</v>
      </c>
      <c r="I11" s="325">
        <f>H11/G11</f>
        <v>209.26268656716417</v>
      </c>
      <c r="J11" s="324">
        <v>1225</v>
      </c>
      <c r="K11" s="324">
        <v>293797</v>
      </c>
      <c r="L11" s="325">
        <f>K11/J11</f>
        <v>239.83428571428573</v>
      </c>
      <c r="M11" s="324">
        <v>1224</v>
      </c>
      <c r="N11" s="324">
        <v>235899</v>
      </c>
      <c r="O11" s="325">
        <f>N11/M11</f>
        <v>192.72794117647058</v>
      </c>
      <c r="P11" s="325">
        <f>O11-F11</f>
        <v>37.676920768307326</v>
      </c>
      <c r="Q11" s="325">
        <f aca="true" t="shared" si="0" ref="Q11:Q19">O11-I11</f>
        <v>-16.534745390693587</v>
      </c>
      <c r="R11" s="326">
        <f aca="true" t="shared" si="1" ref="R11:R19">O11-L11</f>
        <v>-47.10634453781515</v>
      </c>
      <c r="S11" s="198" t="s">
        <v>249</v>
      </c>
    </row>
    <row r="12" spans="1:19" s="51" customFormat="1" ht="80.25" customHeight="1">
      <c r="A12" s="196" t="s">
        <v>161</v>
      </c>
      <c r="B12" s="199" t="s">
        <v>162</v>
      </c>
      <c r="C12" s="200" t="s">
        <v>163</v>
      </c>
      <c r="D12" s="201">
        <v>16</v>
      </c>
      <c r="E12" s="201">
        <v>5000</v>
      </c>
      <c r="F12" s="202">
        <f aca="true" t="shared" si="2" ref="F12:F19">E12/D12</f>
        <v>312.5</v>
      </c>
      <c r="G12" s="201">
        <v>20</v>
      </c>
      <c r="H12" s="201">
        <v>5000</v>
      </c>
      <c r="I12" s="197">
        <f aca="true" t="shared" si="3" ref="I12:I22">H12/G12</f>
        <v>250</v>
      </c>
      <c r="J12" s="201">
        <v>20</v>
      </c>
      <c r="K12" s="201">
        <v>2000</v>
      </c>
      <c r="L12" s="197">
        <f aca="true" t="shared" si="4" ref="L12:L21">K12/J12</f>
        <v>100</v>
      </c>
      <c r="M12" s="201">
        <v>20</v>
      </c>
      <c r="N12" s="201">
        <v>1824</v>
      </c>
      <c r="O12" s="197">
        <f aca="true" t="shared" si="5" ref="O12:O21">N12/M12</f>
        <v>91.2</v>
      </c>
      <c r="P12" s="202">
        <f>O12-F12</f>
        <v>-221.3</v>
      </c>
      <c r="Q12" s="202">
        <f t="shared" si="0"/>
        <v>-158.8</v>
      </c>
      <c r="R12" s="203">
        <f t="shared" si="1"/>
        <v>-8.799999999999997</v>
      </c>
      <c r="S12" s="280" t="s">
        <v>249</v>
      </c>
    </row>
    <row r="13" spans="1:19" s="31" customFormat="1" ht="101.25" customHeight="1">
      <c r="A13" s="196" t="s">
        <v>164</v>
      </c>
      <c r="B13" s="199" t="s">
        <v>165</v>
      </c>
      <c r="C13" s="200" t="s">
        <v>166</v>
      </c>
      <c r="D13" s="201">
        <v>48272</v>
      </c>
      <c r="E13" s="201">
        <v>52616</v>
      </c>
      <c r="F13" s="202">
        <f t="shared" si="2"/>
        <v>1.089990056347365</v>
      </c>
      <c r="G13" s="201">
        <v>25770</v>
      </c>
      <c r="H13" s="201">
        <v>28088</v>
      </c>
      <c r="I13" s="197">
        <f t="shared" si="3"/>
        <v>1.0899495537446644</v>
      </c>
      <c r="J13" s="201">
        <v>39530</v>
      </c>
      <c r="K13" s="201">
        <v>43088</v>
      </c>
      <c r="L13" s="197">
        <f t="shared" si="4"/>
        <v>1.09000758917278</v>
      </c>
      <c r="M13" s="201">
        <v>30680</v>
      </c>
      <c r="N13" s="201">
        <v>33440</v>
      </c>
      <c r="O13" s="197">
        <f t="shared" si="5"/>
        <v>1.0899608865710562</v>
      </c>
      <c r="P13" s="202">
        <f>O13-F13</f>
        <v>-2.9169776308846096E-05</v>
      </c>
      <c r="Q13" s="202">
        <f t="shared" si="0"/>
        <v>1.1332826391763362E-05</v>
      </c>
      <c r="R13" s="203">
        <f t="shared" si="1"/>
        <v>-4.6702601723902504E-05</v>
      </c>
      <c r="S13" s="204" t="s">
        <v>245</v>
      </c>
    </row>
    <row r="14" spans="1:19" s="31" customFormat="1" ht="171" customHeight="1">
      <c r="A14" s="196" t="s">
        <v>167</v>
      </c>
      <c r="B14" s="199" t="s">
        <v>168</v>
      </c>
      <c r="C14" s="200" t="s">
        <v>169</v>
      </c>
      <c r="D14" s="201">
        <v>0</v>
      </c>
      <c r="E14" s="201">
        <v>0</v>
      </c>
      <c r="F14" s="202">
        <v>0</v>
      </c>
      <c r="G14" s="201">
        <v>180</v>
      </c>
      <c r="H14" s="201">
        <v>17000</v>
      </c>
      <c r="I14" s="197">
        <f t="shared" si="3"/>
        <v>94.44444444444444</v>
      </c>
      <c r="J14" s="201">
        <v>7</v>
      </c>
      <c r="K14" s="201">
        <v>13500</v>
      </c>
      <c r="L14" s="197">
        <f t="shared" si="4"/>
        <v>1928.5714285714287</v>
      </c>
      <c r="M14" s="201">
        <v>7</v>
      </c>
      <c r="N14" s="201">
        <v>8223</v>
      </c>
      <c r="O14" s="197">
        <f t="shared" si="5"/>
        <v>1174.7142857142858</v>
      </c>
      <c r="P14" s="202">
        <v>0</v>
      </c>
      <c r="Q14" s="202">
        <f>O14-I14</f>
        <v>1080.2698412698414</v>
      </c>
      <c r="R14" s="203">
        <f>O14-L14</f>
        <v>-753.8571428571429</v>
      </c>
      <c r="S14" s="204" t="s">
        <v>250</v>
      </c>
    </row>
    <row r="15" spans="1:19" s="24" customFormat="1" ht="51" customHeight="1">
      <c r="A15" s="205" t="s">
        <v>170</v>
      </c>
      <c r="B15" s="199" t="s">
        <v>171</v>
      </c>
      <c r="C15" s="206" t="s">
        <v>172</v>
      </c>
      <c r="D15" s="201">
        <v>5</v>
      </c>
      <c r="E15" s="201">
        <v>4933</v>
      </c>
      <c r="F15" s="202">
        <f t="shared" si="2"/>
        <v>986.6</v>
      </c>
      <c r="G15" s="201">
        <v>20</v>
      </c>
      <c r="H15" s="201">
        <v>8500</v>
      </c>
      <c r="I15" s="197">
        <f t="shared" si="3"/>
        <v>425</v>
      </c>
      <c r="J15" s="201">
        <v>13</v>
      </c>
      <c r="K15" s="201">
        <v>7800</v>
      </c>
      <c r="L15" s="197">
        <f t="shared" si="4"/>
        <v>600</v>
      </c>
      <c r="M15" s="201">
        <v>8</v>
      </c>
      <c r="N15" s="201">
        <v>5056</v>
      </c>
      <c r="O15" s="197">
        <f t="shared" si="5"/>
        <v>632</v>
      </c>
      <c r="P15" s="202">
        <v>0</v>
      </c>
      <c r="Q15" s="202">
        <v>0</v>
      </c>
      <c r="R15" s="203">
        <v>0</v>
      </c>
      <c r="S15" s="207" t="s">
        <v>244</v>
      </c>
    </row>
    <row r="16" spans="1:19" s="24" customFormat="1" ht="54" customHeight="1">
      <c r="A16" s="208" t="s">
        <v>173</v>
      </c>
      <c r="B16" s="199" t="s">
        <v>174</v>
      </c>
      <c r="C16" s="206" t="s">
        <v>175</v>
      </c>
      <c r="D16" s="201">
        <v>1290</v>
      </c>
      <c r="E16" s="201">
        <v>8770</v>
      </c>
      <c r="F16" s="202">
        <f t="shared" si="2"/>
        <v>6.7984496124031</v>
      </c>
      <c r="G16" s="201">
        <v>55000</v>
      </c>
      <c r="H16" s="201">
        <v>13000</v>
      </c>
      <c r="I16" s="197">
        <f t="shared" si="3"/>
        <v>0.23636363636363636</v>
      </c>
      <c r="J16" s="201">
        <v>17000</v>
      </c>
      <c r="K16" s="201">
        <v>12200</v>
      </c>
      <c r="L16" s="197">
        <f t="shared" si="4"/>
        <v>0.7176470588235294</v>
      </c>
      <c r="M16" s="201">
        <v>16039</v>
      </c>
      <c r="N16" s="201">
        <v>10447</v>
      </c>
      <c r="O16" s="197">
        <f t="shared" si="5"/>
        <v>0.6513498347777292</v>
      </c>
      <c r="P16" s="202">
        <f>O16-F16</f>
        <v>-6.147099777625371</v>
      </c>
      <c r="Q16" s="202">
        <f t="shared" si="0"/>
        <v>0.4149861984140929</v>
      </c>
      <c r="R16" s="203">
        <f t="shared" si="1"/>
        <v>-0.06629722404580018</v>
      </c>
      <c r="S16" s="204" t="s">
        <v>257</v>
      </c>
    </row>
    <row r="17" spans="1:19" s="24" customFormat="1" ht="110.25" customHeight="1">
      <c r="A17" s="209" t="s">
        <v>176</v>
      </c>
      <c r="B17" s="199" t="s">
        <v>177</v>
      </c>
      <c r="C17" s="200" t="s">
        <v>178</v>
      </c>
      <c r="D17" s="201">
        <v>1850</v>
      </c>
      <c r="E17" s="201">
        <v>49985</v>
      </c>
      <c r="F17" s="202">
        <f t="shared" si="2"/>
        <v>27.018918918918917</v>
      </c>
      <c r="G17" s="210">
        <v>3</v>
      </c>
      <c r="H17" s="210">
        <v>14982</v>
      </c>
      <c r="I17" s="197">
        <f t="shared" si="3"/>
        <v>4994</v>
      </c>
      <c r="J17" s="201">
        <v>3</v>
      </c>
      <c r="K17" s="201">
        <v>3187</v>
      </c>
      <c r="L17" s="197">
        <f t="shared" si="4"/>
        <v>1062.3333333333333</v>
      </c>
      <c r="M17" s="201">
        <v>2</v>
      </c>
      <c r="N17" s="201">
        <v>734</v>
      </c>
      <c r="O17" s="197">
        <f t="shared" si="5"/>
        <v>367</v>
      </c>
      <c r="P17" s="202"/>
      <c r="Q17" s="202"/>
      <c r="R17" s="203"/>
      <c r="S17" s="211" t="s">
        <v>236</v>
      </c>
    </row>
    <row r="18" spans="1:19" s="24" customFormat="1" ht="70.5" customHeight="1">
      <c r="A18" s="212" t="s">
        <v>179</v>
      </c>
      <c r="B18" s="199" t="s">
        <v>180</v>
      </c>
      <c r="C18" s="206" t="s">
        <v>181</v>
      </c>
      <c r="D18" s="201">
        <v>685</v>
      </c>
      <c r="E18" s="201">
        <v>20052</v>
      </c>
      <c r="F18" s="202">
        <f t="shared" si="2"/>
        <v>29.272992700729926</v>
      </c>
      <c r="G18" s="201">
        <f>2+10+75+70</f>
        <v>157</v>
      </c>
      <c r="H18" s="201">
        <v>9500</v>
      </c>
      <c r="I18" s="197">
        <f t="shared" si="3"/>
        <v>60.50955414012739</v>
      </c>
      <c r="J18" s="201">
        <v>227</v>
      </c>
      <c r="K18" s="201">
        <v>7830</v>
      </c>
      <c r="L18" s="197">
        <f t="shared" si="4"/>
        <v>34.49339207048458</v>
      </c>
      <c r="M18" s="201">
        <f>100+57+20+50</f>
        <v>227</v>
      </c>
      <c r="N18" s="201">
        <v>5804</v>
      </c>
      <c r="O18" s="197">
        <f t="shared" si="5"/>
        <v>25.568281938325992</v>
      </c>
      <c r="P18" s="202">
        <v>0</v>
      </c>
      <c r="Q18" s="202">
        <v>0</v>
      </c>
      <c r="R18" s="203">
        <v>0</v>
      </c>
      <c r="S18" s="211" t="s">
        <v>243</v>
      </c>
    </row>
    <row r="19" spans="1:19" s="68" customFormat="1" ht="105.75" customHeight="1">
      <c r="A19" s="212" t="s">
        <v>182</v>
      </c>
      <c r="B19" s="199" t="s">
        <v>183</v>
      </c>
      <c r="C19" s="206" t="s">
        <v>184</v>
      </c>
      <c r="D19" s="201">
        <v>1</v>
      </c>
      <c r="E19" s="201">
        <v>226999</v>
      </c>
      <c r="F19" s="202">
        <f t="shared" si="2"/>
        <v>226999</v>
      </c>
      <c r="G19" s="201">
        <v>1</v>
      </c>
      <c r="H19" s="201">
        <v>111000</v>
      </c>
      <c r="I19" s="197">
        <f t="shared" si="3"/>
        <v>111000</v>
      </c>
      <c r="J19" s="201">
        <v>1</v>
      </c>
      <c r="K19" s="201">
        <v>119765</v>
      </c>
      <c r="L19" s="197">
        <f t="shared" si="4"/>
        <v>119765</v>
      </c>
      <c r="M19" s="201">
        <v>1</v>
      </c>
      <c r="N19" s="201">
        <v>115999</v>
      </c>
      <c r="O19" s="197">
        <f t="shared" si="5"/>
        <v>115999</v>
      </c>
      <c r="P19" s="202">
        <f>O19-F19</f>
        <v>-111000</v>
      </c>
      <c r="Q19" s="202">
        <f t="shared" si="0"/>
        <v>4999</v>
      </c>
      <c r="R19" s="203">
        <f t="shared" si="1"/>
        <v>-3766</v>
      </c>
      <c r="S19" s="207" t="s">
        <v>235</v>
      </c>
    </row>
    <row r="20" spans="1:19" s="55" customFormat="1" ht="63" customHeight="1">
      <c r="A20" s="212" t="s">
        <v>185</v>
      </c>
      <c r="B20" s="213" t="s">
        <v>93</v>
      </c>
      <c r="C20" s="206" t="s">
        <v>178</v>
      </c>
      <c r="D20" s="201"/>
      <c r="E20" s="201"/>
      <c r="F20" s="202"/>
      <c r="G20" s="201">
        <v>1</v>
      </c>
      <c r="H20" s="201">
        <v>9860</v>
      </c>
      <c r="I20" s="197">
        <f t="shared" si="3"/>
        <v>9860</v>
      </c>
      <c r="J20" s="201">
        <v>1</v>
      </c>
      <c r="K20" s="201">
        <v>11270</v>
      </c>
      <c r="L20" s="197">
        <f t="shared" si="4"/>
        <v>11270</v>
      </c>
      <c r="M20" s="201">
        <v>1</v>
      </c>
      <c r="N20" s="201">
        <v>11267</v>
      </c>
      <c r="O20" s="197">
        <f t="shared" si="5"/>
        <v>11267</v>
      </c>
      <c r="P20" s="202"/>
      <c r="Q20" s="202"/>
      <c r="R20" s="203"/>
      <c r="S20" s="215" t="s">
        <v>233</v>
      </c>
    </row>
    <row r="21" spans="1:19" s="55" customFormat="1" ht="31.5" customHeight="1">
      <c r="A21" s="212" t="s">
        <v>186</v>
      </c>
      <c r="B21" s="214" t="s">
        <v>187</v>
      </c>
      <c r="C21" s="206" t="s">
        <v>169</v>
      </c>
      <c r="D21" s="201"/>
      <c r="E21" s="201"/>
      <c r="F21" s="202"/>
      <c r="G21" s="201">
        <v>1</v>
      </c>
      <c r="H21" s="201">
        <v>64458</v>
      </c>
      <c r="I21" s="197">
        <f t="shared" si="3"/>
        <v>64458</v>
      </c>
      <c r="J21" s="201">
        <v>1</v>
      </c>
      <c r="K21" s="201">
        <v>64458</v>
      </c>
      <c r="L21" s="197">
        <f t="shared" si="4"/>
        <v>64458</v>
      </c>
      <c r="M21" s="201">
        <v>1</v>
      </c>
      <c r="N21" s="201">
        <v>64458</v>
      </c>
      <c r="O21" s="197">
        <f t="shared" si="5"/>
        <v>64458</v>
      </c>
      <c r="P21" s="202"/>
      <c r="Q21" s="202"/>
      <c r="R21" s="203"/>
      <c r="S21" s="215" t="s">
        <v>233</v>
      </c>
    </row>
    <row r="22" spans="1:19" s="55" customFormat="1" ht="43.5" customHeight="1" thickBot="1">
      <c r="A22" s="216" t="s">
        <v>188</v>
      </c>
      <c r="B22" s="217" t="s">
        <v>189</v>
      </c>
      <c r="C22" s="218" t="s">
        <v>169</v>
      </c>
      <c r="D22" s="219"/>
      <c r="E22" s="219"/>
      <c r="F22" s="220"/>
      <c r="G22" s="219">
        <v>1</v>
      </c>
      <c r="H22" s="219">
        <v>12000</v>
      </c>
      <c r="I22" s="327">
        <f t="shared" si="3"/>
        <v>12000</v>
      </c>
      <c r="J22" s="219"/>
      <c r="K22" s="219"/>
      <c r="L22" s="327"/>
      <c r="M22" s="219"/>
      <c r="N22" s="219"/>
      <c r="O22" s="220"/>
      <c r="P22" s="220"/>
      <c r="Q22" s="220"/>
      <c r="R22" s="221"/>
      <c r="S22" s="222" t="s">
        <v>234</v>
      </c>
    </row>
    <row r="23" spans="1:19" s="55" customFormat="1" ht="15" customHeight="1">
      <c r="A23" s="223"/>
      <c r="B23" s="224"/>
      <c r="C23" s="225"/>
      <c r="D23" s="226"/>
      <c r="E23" s="227"/>
      <c r="F23" s="227"/>
      <c r="G23" s="227"/>
      <c r="H23" s="227"/>
      <c r="I23" s="228"/>
      <c r="J23" s="227"/>
      <c r="K23" s="229"/>
      <c r="N23" s="229"/>
      <c r="O23" s="227"/>
      <c r="P23" s="227"/>
      <c r="Q23" s="227"/>
      <c r="R23" s="227"/>
      <c r="S23" s="230"/>
    </row>
    <row r="24" spans="1:19" s="55" customFormat="1" ht="15" customHeight="1" thickBot="1">
      <c r="A24" s="378" t="s">
        <v>190</v>
      </c>
      <c r="B24" s="379"/>
      <c r="C24" s="379"/>
      <c r="D24" s="379"/>
      <c r="E24" s="379"/>
      <c r="F24" s="379"/>
      <c r="G24"/>
      <c r="H24" s="17"/>
      <c r="I24"/>
      <c r="J24"/>
      <c r="K24" s="70"/>
      <c r="L24"/>
      <c r="M24"/>
      <c r="N24" s="70"/>
      <c r="O24"/>
      <c r="P24"/>
      <c r="Q24"/>
      <c r="R24"/>
      <c r="S24"/>
    </row>
    <row r="25" spans="1:19" s="55" customFormat="1" ht="39" customHeight="1" thickTop="1">
      <c r="A25" s="231" t="s">
        <v>140</v>
      </c>
      <c r="B25" s="232" t="s">
        <v>141</v>
      </c>
      <c r="C25" s="233" t="s">
        <v>191</v>
      </c>
      <c r="D25" s="233" t="s">
        <v>192</v>
      </c>
      <c r="E25" s="233" t="s">
        <v>193</v>
      </c>
      <c r="F25" s="234" t="s">
        <v>31</v>
      </c>
      <c r="G25"/>
      <c r="H25"/>
      <c r="I25"/>
      <c r="J25"/>
      <c r="K25"/>
      <c r="L25"/>
      <c r="M25"/>
      <c r="N25"/>
      <c r="O25"/>
      <c r="P25" s="70"/>
      <c r="Q25"/>
      <c r="R25"/>
      <c r="S25"/>
    </row>
    <row r="26" spans="1:19" s="55" customFormat="1" ht="15" customHeight="1">
      <c r="A26" s="235" t="s">
        <v>158</v>
      </c>
      <c r="B26" s="236" t="s">
        <v>194</v>
      </c>
      <c r="C26" s="236"/>
      <c r="D26" s="236"/>
      <c r="E26" s="237">
        <v>0</v>
      </c>
      <c r="F26" s="238"/>
      <c r="G26"/>
      <c r="H26"/>
      <c r="I26"/>
      <c r="J26"/>
      <c r="K26"/>
      <c r="L26"/>
      <c r="M26"/>
      <c r="N26"/>
      <c r="O26"/>
      <c r="P26"/>
      <c r="Q26"/>
      <c r="R26"/>
      <c r="S26"/>
    </row>
    <row r="27" spans="1:19" s="55" customFormat="1" ht="15" customHeight="1" thickBot="1">
      <c r="A27" s="239" t="s">
        <v>170</v>
      </c>
      <c r="B27" s="240" t="s">
        <v>195</v>
      </c>
      <c r="C27" s="241"/>
      <c r="D27" s="241"/>
      <c r="E27" s="242">
        <v>0</v>
      </c>
      <c r="F27" s="243"/>
      <c r="G27"/>
      <c r="H27"/>
      <c r="I27" s="17"/>
      <c r="J27"/>
      <c r="K27"/>
      <c r="L27"/>
      <c r="M27"/>
      <c r="N27"/>
      <c r="O27"/>
      <c r="P27"/>
      <c r="Q27"/>
      <c r="R27"/>
      <c r="S27"/>
    </row>
    <row r="28" spans="1:19" s="55" customFormat="1" ht="15" customHeight="1" thickTop="1">
      <c r="A28" s="244"/>
      <c r="B28" s="244"/>
      <c r="C28" s="244"/>
      <c r="D28" s="244"/>
      <c r="E28" s="245"/>
      <c r="F28" s="244"/>
      <c r="G28" s="17"/>
      <c r="H28" s="17"/>
      <c r="I28" s="17"/>
      <c r="J28" s="17"/>
      <c r="K28" s="17"/>
      <c r="L28" s="17"/>
      <c r="M28" s="17"/>
      <c r="N28" s="17"/>
      <c r="O28" s="17"/>
      <c r="P28" s="17"/>
      <c r="Q28" s="17"/>
      <c r="R28" s="17"/>
      <c r="S28" s="17"/>
    </row>
    <row r="30" s="17" customFormat="1" ht="15" customHeight="1"/>
  </sheetData>
  <sheetProtection/>
  <mergeCells count="22">
    <mergeCell ref="E9:E10"/>
    <mergeCell ref="A24:F24"/>
    <mergeCell ref="L9:L10"/>
    <mergeCell ref="M9:M10"/>
    <mergeCell ref="P9:P10"/>
    <mergeCell ref="F9:F10"/>
    <mergeCell ref="G9:G10"/>
    <mergeCell ref="Q9:Q10"/>
    <mergeCell ref="H9:H10"/>
    <mergeCell ref="I9:I10"/>
    <mergeCell ref="J9:J10"/>
    <mergeCell ref="K9:K10"/>
    <mergeCell ref="A7:B7"/>
    <mergeCell ref="P8:R8"/>
    <mergeCell ref="R9:R10"/>
    <mergeCell ref="S8:S10"/>
    <mergeCell ref="A9:A10"/>
    <mergeCell ref="B9:B10"/>
    <mergeCell ref="C9:C10"/>
    <mergeCell ref="D9:D10"/>
    <mergeCell ref="N9:N10"/>
    <mergeCell ref="O9:O10"/>
  </mergeCells>
  <printOptions horizontalCentered="1" verticalCentered="1"/>
  <pageMargins left="0.17" right="0.25" top="0.17" bottom="0.17" header="0.3" footer="0.3"/>
  <pageSetup fitToHeight="1" fitToWidth="1" horizontalDpi="600" verticalDpi="600" orientation="landscape" paperSize="9" scale="4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80" zoomScaleNormal="80" zoomScalePageLayoutView="0" workbookViewId="0" topLeftCell="A18">
      <selection activeCell="D45" sqref="D45"/>
    </sheetView>
  </sheetViews>
  <sheetFormatPr defaultColWidth="9.140625" defaultRowHeight="12.75"/>
  <cols>
    <col min="1" max="1" width="12.140625" style="0" customWidth="1"/>
    <col min="2" max="2" width="42.28125" style="0" customWidth="1"/>
    <col min="3" max="9" width="30.7109375" style="0" customWidth="1"/>
    <col min="10" max="10" width="48.7109375" style="0" customWidth="1"/>
  </cols>
  <sheetData>
    <row r="1" spans="1:10" ht="15.75">
      <c r="A1" s="246" t="s">
        <v>196</v>
      </c>
      <c r="B1" s="19"/>
      <c r="C1" s="247"/>
      <c r="D1" s="30"/>
      <c r="E1" s="19"/>
      <c r="F1" s="19"/>
      <c r="G1" s="19"/>
      <c r="H1" s="19"/>
      <c r="I1" s="19"/>
      <c r="J1" s="248"/>
    </row>
    <row r="2" spans="1:10" ht="15">
      <c r="A2" s="249" t="s">
        <v>246</v>
      </c>
      <c r="B2" s="20"/>
      <c r="C2" s="250"/>
      <c r="D2" s="251"/>
      <c r="E2" s="20"/>
      <c r="F2" s="20"/>
      <c r="G2" s="20"/>
      <c r="H2" s="20"/>
      <c r="I2" s="20"/>
      <c r="J2" s="251"/>
    </row>
    <row r="3" spans="1:10" ht="44.25" customHeight="1" thickBot="1">
      <c r="A3" s="9"/>
      <c r="B3" s="9"/>
      <c r="E3" s="9"/>
      <c r="F3" s="9"/>
      <c r="G3" s="9"/>
      <c r="H3" s="9"/>
      <c r="I3" s="9"/>
      <c r="J3" s="251"/>
    </row>
    <row r="4" spans="1:10" ht="30">
      <c r="A4" s="252" t="s">
        <v>55</v>
      </c>
      <c r="B4" s="253" t="s">
        <v>73</v>
      </c>
      <c r="C4" s="254" t="s">
        <v>197</v>
      </c>
      <c r="D4" s="380" t="s">
        <v>198</v>
      </c>
      <c r="E4" s="381"/>
      <c r="F4" s="381"/>
      <c r="G4" s="381"/>
      <c r="H4" s="381"/>
      <c r="I4" s="382"/>
      <c r="J4" s="255" t="s">
        <v>31</v>
      </c>
    </row>
    <row r="5" spans="1:10" ht="211.5" customHeight="1">
      <c r="A5" s="256" t="s">
        <v>199</v>
      </c>
      <c r="B5" s="257" t="s">
        <v>200</v>
      </c>
      <c r="C5" s="258"/>
      <c r="D5" s="259"/>
      <c r="E5" s="260"/>
      <c r="F5" s="260"/>
      <c r="G5" s="260"/>
      <c r="H5" s="260"/>
      <c r="I5" s="261"/>
      <c r="J5" s="262" t="s">
        <v>254</v>
      </c>
    </row>
    <row r="6" spans="1:10" ht="14.25">
      <c r="A6" s="263"/>
      <c r="B6" s="264"/>
      <c r="C6" s="265"/>
      <c r="D6" s="383" t="s">
        <v>201</v>
      </c>
      <c r="E6" s="383"/>
      <c r="F6" s="383"/>
      <c r="G6" s="383"/>
      <c r="H6" s="383"/>
      <c r="I6" s="383"/>
      <c r="J6" s="266"/>
    </row>
    <row r="7" spans="1:10" ht="51" customHeight="1">
      <c r="A7" s="267"/>
      <c r="B7" s="268" t="s">
        <v>202</v>
      </c>
      <c r="C7" s="265" t="s">
        <v>203</v>
      </c>
      <c r="D7" s="265" t="s">
        <v>204</v>
      </c>
      <c r="E7" s="265" t="s">
        <v>205</v>
      </c>
      <c r="F7" s="265" t="s">
        <v>206</v>
      </c>
      <c r="G7" s="265" t="s">
        <v>237</v>
      </c>
      <c r="H7" s="265" t="s">
        <v>238</v>
      </c>
      <c r="I7" s="264" t="s">
        <v>207</v>
      </c>
      <c r="J7" s="269"/>
    </row>
    <row r="8" spans="1:10" ht="134.25" customHeight="1">
      <c r="A8" s="270" t="s">
        <v>208</v>
      </c>
      <c r="B8" s="271" t="s">
        <v>209</v>
      </c>
      <c r="C8" s="272"/>
      <c r="D8" s="264"/>
      <c r="E8" s="264"/>
      <c r="F8" s="264"/>
      <c r="G8" s="264"/>
      <c r="H8" s="264"/>
      <c r="I8" s="273"/>
      <c r="J8" s="274" t="s">
        <v>210</v>
      </c>
    </row>
    <row r="9" spans="1:10" ht="93.75" customHeight="1">
      <c r="A9" s="270"/>
      <c r="B9" s="264"/>
      <c r="C9" s="275" t="s">
        <v>211</v>
      </c>
      <c r="D9" s="276" t="s">
        <v>212</v>
      </c>
      <c r="E9" s="277">
        <v>1382</v>
      </c>
      <c r="F9" s="278">
        <v>1340</v>
      </c>
      <c r="G9" s="278">
        <v>1225</v>
      </c>
      <c r="H9" s="277">
        <v>1224</v>
      </c>
      <c r="I9" s="279">
        <f>H9/G9</f>
        <v>0.9991836734693877</v>
      </c>
      <c r="J9" s="280" t="s">
        <v>249</v>
      </c>
    </row>
    <row r="10" spans="1:10" ht="69" customHeight="1">
      <c r="A10" s="270"/>
      <c r="B10" s="264"/>
      <c r="C10" s="275" t="s">
        <v>213</v>
      </c>
      <c r="D10" s="281" t="s">
        <v>162</v>
      </c>
      <c r="E10" s="282">
        <v>16</v>
      </c>
      <c r="F10" s="283">
        <v>20</v>
      </c>
      <c r="G10" s="283">
        <v>20</v>
      </c>
      <c r="H10" s="282">
        <v>20</v>
      </c>
      <c r="I10" s="279">
        <f>H10/G10</f>
        <v>1</v>
      </c>
      <c r="J10" s="280" t="s">
        <v>249</v>
      </c>
    </row>
    <row r="11" spans="1:10" ht="119.25" customHeight="1">
      <c r="A11" s="270"/>
      <c r="B11" s="265"/>
      <c r="C11" s="271" t="s">
        <v>214</v>
      </c>
      <c r="D11" s="284" t="s">
        <v>215</v>
      </c>
      <c r="E11" s="311">
        <v>48272</v>
      </c>
      <c r="F11" s="285">
        <v>25770</v>
      </c>
      <c r="G11" s="311">
        <v>39530</v>
      </c>
      <c r="H11" s="311">
        <v>30680</v>
      </c>
      <c r="I11" s="279">
        <f>H11/G11</f>
        <v>0.7761194029850746</v>
      </c>
      <c r="J11" s="286" t="s">
        <v>245</v>
      </c>
    </row>
    <row r="12" spans="1:10" ht="105.75" customHeight="1">
      <c r="A12" s="287" t="s">
        <v>216</v>
      </c>
      <c r="B12" s="288" t="s">
        <v>217</v>
      </c>
      <c r="C12" s="289"/>
      <c r="D12" s="290"/>
      <c r="E12" s="291"/>
      <c r="F12" s="292"/>
      <c r="G12" s="292"/>
      <c r="H12" s="293"/>
      <c r="I12" s="294"/>
      <c r="J12" s="274"/>
    </row>
    <row r="13" spans="1:10" ht="75" customHeight="1">
      <c r="A13" s="295"/>
      <c r="B13" s="265"/>
      <c r="C13" s="271" t="s">
        <v>218</v>
      </c>
      <c r="D13" s="281" t="s">
        <v>219</v>
      </c>
      <c r="E13" s="281">
        <v>0</v>
      </c>
      <c r="F13" s="281">
        <v>180</v>
      </c>
      <c r="G13" s="281">
        <v>7</v>
      </c>
      <c r="H13" s="285">
        <v>7</v>
      </c>
      <c r="I13" s="279">
        <f>H13/G13</f>
        <v>1</v>
      </c>
      <c r="J13" s="286" t="s">
        <v>251</v>
      </c>
    </row>
    <row r="14" spans="1:10" ht="123" customHeight="1">
      <c r="A14" s="296" t="s">
        <v>220</v>
      </c>
      <c r="B14" s="297" t="s">
        <v>221</v>
      </c>
      <c r="C14" s="264"/>
      <c r="D14" s="195"/>
      <c r="E14" s="272"/>
      <c r="F14" s="293"/>
      <c r="G14" s="293"/>
      <c r="H14" s="293"/>
      <c r="I14" s="273"/>
      <c r="J14" s="298"/>
    </row>
    <row r="15" spans="1:10" ht="72.75" customHeight="1">
      <c r="A15" s="296"/>
      <c r="B15" s="299"/>
      <c r="C15" s="271" t="s">
        <v>222</v>
      </c>
      <c r="D15" s="271" t="s">
        <v>223</v>
      </c>
      <c r="E15" s="276">
        <v>5</v>
      </c>
      <c r="F15" s="276">
        <v>20</v>
      </c>
      <c r="G15" s="276">
        <v>13</v>
      </c>
      <c r="H15" s="276">
        <v>8</v>
      </c>
      <c r="I15" s="279">
        <f>H15/G15</f>
        <v>0.6153846153846154</v>
      </c>
      <c r="J15" s="300" t="s">
        <v>252</v>
      </c>
    </row>
    <row r="16" spans="1:10" ht="113.25" customHeight="1">
      <c r="A16" s="296" t="s">
        <v>224</v>
      </c>
      <c r="B16" s="297" t="s">
        <v>225</v>
      </c>
      <c r="C16" s="195"/>
      <c r="D16" s="195"/>
      <c r="E16" s="272"/>
      <c r="F16" s="293"/>
      <c r="G16" s="293"/>
      <c r="H16" s="293"/>
      <c r="I16" s="273"/>
      <c r="J16" s="301"/>
    </row>
    <row r="17" spans="1:10" ht="72.75" customHeight="1" thickBot="1">
      <c r="A17" s="302"/>
      <c r="B17" s="303"/>
      <c r="C17" s="304" t="s">
        <v>226</v>
      </c>
      <c r="D17" s="304" t="s">
        <v>174</v>
      </c>
      <c r="E17" s="305">
        <v>1290</v>
      </c>
      <c r="F17" s="305">
        <v>55000</v>
      </c>
      <c r="G17" s="305">
        <v>17000</v>
      </c>
      <c r="H17" s="305">
        <v>16039</v>
      </c>
      <c r="I17" s="306">
        <f>H17/G17</f>
        <v>0.9434705882352942</v>
      </c>
      <c r="J17" s="307" t="s">
        <v>253</v>
      </c>
    </row>
    <row r="18" spans="1:10" ht="103.5" customHeight="1">
      <c r="A18" s="9"/>
      <c r="B18" s="9"/>
      <c r="E18" s="9"/>
      <c r="F18" s="9"/>
      <c r="G18" s="9"/>
      <c r="H18" s="9"/>
      <c r="I18" s="9"/>
      <c r="J18" s="251"/>
    </row>
    <row r="19" spans="1:10" ht="15">
      <c r="A19" s="308" t="s">
        <v>227</v>
      </c>
      <c r="B19" s="251"/>
      <c r="C19" s="309"/>
      <c r="D19" s="251"/>
      <c r="E19" s="20"/>
      <c r="F19" s="20"/>
      <c r="G19" s="20"/>
      <c r="H19" s="20"/>
      <c r="I19" s="20"/>
      <c r="J19" s="251"/>
    </row>
    <row r="20" spans="1:10" ht="15">
      <c r="A20" s="308" t="s">
        <v>228</v>
      </c>
      <c r="B20" s="251"/>
      <c r="C20" s="309"/>
      <c r="D20" s="251"/>
      <c r="E20" s="20"/>
      <c r="F20" s="20"/>
      <c r="G20" s="20"/>
      <c r="H20" s="20"/>
      <c r="I20" s="20"/>
      <c r="J20" s="251"/>
    </row>
    <row r="21" spans="1:10" ht="15">
      <c r="A21" s="308" t="s">
        <v>229</v>
      </c>
      <c r="B21" s="251"/>
      <c r="C21" s="309"/>
      <c r="D21" s="251"/>
      <c r="E21" s="20"/>
      <c r="F21" s="20"/>
      <c r="G21" s="20"/>
      <c r="H21" s="20"/>
      <c r="I21" s="20"/>
      <c r="J21" s="251"/>
    </row>
    <row r="22" spans="1:10" ht="12.75">
      <c r="A22" s="308" t="s">
        <v>230</v>
      </c>
      <c r="B22" s="251"/>
      <c r="C22" s="309"/>
      <c r="D22" s="251"/>
      <c r="E22" s="20"/>
      <c r="F22" s="20"/>
      <c r="G22" s="20"/>
      <c r="H22" s="20"/>
      <c r="I22" s="20"/>
      <c r="J22" s="251"/>
    </row>
    <row r="23" spans="1:10" ht="12.75">
      <c r="A23" s="308"/>
      <c r="B23" s="251"/>
      <c r="C23" s="309"/>
      <c r="D23" s="251"/>
      <c r="E23" s="20"/>
      <c r="F23" s="20"/>
      <c r="G23" s="20"/>
      <c r="H23" s="20"/>
      <c r="I23" s="20"/>
      <c r="J23" s="251"/>
    </row>
    <row r="24" spans="1:10" ht="12.75">
      <c r="A24" s="308"/>
      <c r="B24" s="251"/>
      <c r="C24" s="309"/>
      <c r="D24" s="251"/>
      <c r="E24" s="20"/>
      <c r="F24" s="20"/>
      <c r="G24" s="20"/>
      <c r="H24" s="20"/>
      <c r="I24" s="20"/>
      <c r="J24" s="251"/>
    </row>
  </sheetData>
  <sheetProtection/>
  <mergeCells count="2">
    <mergeCell ref="D4:I4"/>
    <mergeCell ref="D6:I6"/>
  </mergeCells>
  <printOptions horizontalCentered="1" verticalCentered="1"/>
  <pageMargins left="0.25" right="0.25" top="0.75" bottom="0.75" header="0.3" footer="0.3"/>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2:K32"/>
  <sheetViews>
    <sheetView tabSelected="1" zoomScale="90" zoomScaleNormal="90" zoomScalePageLayoutView="0" workbookViewId="0" topLeftCell="A25">
      <selection activeCell="G53" sqref="G53"/>
    </sheetView>
  </sheetViews>
  <sheetFormatPr defaultColWidth="9.140625" defaultRowHeight="12.75"/>
  <cols>
    <col min="1" max="1" width="13.00390625" style="34" customWidth="1"/>
    <col min="2" max="2" width="40.00390625" style="34" customWidth="1"/>
    <col min="3" max="3" width="18.8515625" style="34" customWidth="1"/>
    <col min="4" max="4" width="13.140625" style="34" customWidth="1"/>
    <col min="5" max="5" width="14.140625" style="34" customWidth="1"/>
    <col min="6" max="6" width="11.28125" style="34" customWidth="1"/>
    <col min="7" max="7" width="13.8515625" style="34" customWidth="1"/>
    <col min="8" max="8" width="13.00390625" style="34" customWidth="1"/>
    <col min="9" max="9" width="10.7109375" style="34" customWidth="1"/>
    <col min="10" max="10" width="14.421875" style="34" customWidth="1"/>
    <col min="11" max="11" width="59.28125" style="34" customWidth="1"/>
    <col min="12" max="12" width="14.421875" style="34" customWidth="1"/>
    <col min="13" max="13" width="9.140625" style="34" customWidth="1"/>
    <col min="14" max="14" width="12.7109375" style="34" bestFit="1" customWidth="1"/>
    <col min="15" max="16384" width="9.140625" style="34" customWidth="1"/>
  </cols>
  <sheetData>
    <row r="2" spans="1:9" s="45" customFormat="1" ht="15.75">
      <c r="A2" s="44" t="s">
        <v>64</v>
      </c>
      <c r="C2" s="46"/>
      <c r="G2" s="47"/>
      <c r="H2" s="47"/>
      <c r="I2" s="47"/>
    </row>
    <row r="3" spans="1:9" s="39" customFormat="1" ht="12.75">
      <c r="A3" s="38"/>
      <c r="G3" s="40"/>
      <c r="H3" s="40"/>
      <c r="I3" s="40"/>
    </row>
    <row r="4" spans="1:9" s="42" customFormat="1" ht="12.75">
      <c r="A4" s="41" t="s">
        <v>59</v>
      </c>
      <c r="C4" s="41"/>
      <c r="G4" s="43"/>
      <c r="H4" s="43"/>
      <c r="I4" s="43"/>
    </row>
    <row r="5" spans="3:9" ht="13.5" thickBot="1">
      <c r="C5" s="33"/>
      <c r="E5" s="33"/>
      <c r="F5" s="33"/>
      <c r="G5" s="35"/>
      <c r="H5" s="35"/>
      <c r="I5" s="35"/>
    </row>
    <row r="6" spans="1:11" ht="36" customHeight="1">
      <c r="A6" s="390" t="s">
        <v>37</v>
      </c>
      <c r="B6" s="393" t="s">
        <v>45</v>
      </c>
      <c r="C6" s="162" t="s">
        <v>46</v>
      </c>
      <c r="D6" s="159" t="s">
        <v>47</v>
      </c>
      <c r="E6" s="49" t="s">
        <v>58</v>
      </c>
      <c r="F6" s="49" t="s">
        <v>107</v>
      </c>
      <c r="G6" s="389" t="s">
        <v>111</v>
      </c>
      <c r="H6" s="389" t="s">
        <v>49</v>
      </c>
      <c r="I6" s="389" t="s">
        <v>91</v>
      </c>
      <c r="J6" s="389" t="s">
        <v>50</v>
      </c>
      <c r="K6" s="384" t="s">
        <v>31</v>
      </c>
    </row>
    <row r="7" spans="1:11" ht="21" customHeight="1">
      <c r="A7" s="391"/>
      <c r="B7" s="394"/>
      <c r="C7" s="163" t="s">
        <v>32</v>
      </c>
      <c r="D7" s="160" t="s">
        <v>51</v>
      </c>
      <c r="E7" s="32" t="s">
        <v>51</v>
      </c>
      <c r="F7" s="387" t="s">
        <v>34</v>
      </c>
      <c r="G7" s="387"/>
      <c r="H7" s="387"/>
      <c r="I7" s="387"/>
      <c r="J7" s="387"/>
      <c r="K7" s="385"/>
    </row>
    <row r="8" spans="1:11" ht="16.5" customHeight="1" thickBot="1">
      <c r="A8" s="392"/>
      <c r="B8" s="395"/>
      <c r="C8" s="164" t="s">
        <v>33</v>
      </c>
      <c r="D8" s="161" t="s">
        <v>33</v>
      </c>
      <c r="E8" s="50" t="s">
        <v>33</v>
      </c>
      <c r="F8" s="388"/>
      <c r="G8" s="388"/>
      <c r="H8" s="388"/>
      <c r="I8" s="388"/>
      <c r="J8" s="388"/>
      <c r="K8" s="386"/>
    </row>
    <row r="9" spans="1:11" ht="74.25" customHeight="1">
      <c r="A9" s="145" t="s">
        <v>77</v>
      </c>
      <c r="B9" s="146" t="s">
        <v>125</v>
      </c>
      <c r="C9" s="147">
        <v>1000</v>
      </c>
      <c r="D9" s="148" t="s">
        <v>122</v>
      </c>
      <c r="E9" s="148" t="s">
        <v>123</v>
      </c>
      <c r="F9" s="147"/>
      <c r="G9" s="147">
        <v>1000</v>
      </c>
      <c r="H9" s="147">
        <v>651</v>
      </c>
      <c r="I9" s="63">
        <v>0</v>
      </c>
      <c r="J9" s="63">
        <v>651</v>
      </c>
      <c r="K9" s="149" t="s">
        <v>239</v>
      </c>
    </row>
    <row r="10" spans="1:11" ht="62.25" customHeight="1">
      <c r="A10" s="150" t="s">
        <v>76</v>
      </c>
      <c r="B10" s="144" t="s">
        <v>78</v>
      </c>
      <c r="C10" s="59">
        <v>1000</v>
      </c>
      <c r="D10" s="56" t="s">
        <v>122</v>
      </c>
      <c r="E10" s="56" t="s">
        <v>123</v>
      </c>
      <c r="F10" s="59"/>
      <c r="G10" s="59">
        <v>5200</v>
      </c>
      <c r="H10" s="59">
        <v>5138</v>
      </c>
      <c r="I10" s="58">
        <v>4309</v>
      </c>
      <c r="J10" s="58">
        <v>5138</v>
      </c>
      <c r="K10" s="318" t="s">
        <v>126</v>
      </c>
    </row>
    <row r="11" spans="1:11" ht="69" customHeight="1">
      <c r="A11" s="150" t="s">
        <v>241</v>
      </c>
      <c r="B11" s="144" t="s">
        <v>242</v>
      </c>
      <c r="C11" s="58"/>
      <c r="D11" s="56" t="s">
        <v>255</v>
      </c>
      <c r="E11" s="56" t="s">
        <v>256</v>
      </c>
      <c r="F11" s="59"/>
      <c r="G11" s="58">
        <v>4565</v>
      </c>
      <c r="H11" s="58">
        <v>861</v>
      </c>
      <c r="I11" s="58"/>
      <c r="J11" s="58">
        <v>861</v>
      </c>
      <c r="K11" s="318" t="s">
        <v>247</v>
      </c>
    </row>
    <row r="12" spans="1:11" ht="69.75" customHeight="1">
      <c r="A12" s="150" t="s">
        <v>75</v>
      </c>
      <c r="B12" s="144" t="s">
        <v>112</v>
      </c>
      <c r="C12" s="58">
        <v>5500</v>
      </c>
      <c r="D12" s="56" t="s">
        <v>122</v>
      </c>
      <c r="E12" s="56" t="s">
        <v>123</v>
      </c>
      <c r="F12" s="56"/>
      <c r="G12" s="58">
        <v>5437</v>
      </c>
      <c r="H12" s="58">
        <v>4093</v>
      </c>
      <c r="I12" s="58">
        <v>4093</v>
      </c>
      <c r="J12" s="58">
        <v>4093</v>
      </c>
      <c r="K12" s="319" t="s">
        <v>239</v>
      </c>
    </row>
    <row r="13" spans="1:11" ht="55.5" customHeight="1">
      <c r="A13" s="150" t="s">
        <v>113</v>
      </c>
      <c r="B13" s="144" t="s">
        <v>93</v>
      </c>
      <c r="C13" s="58">
        <v>9860</v>
      </c>
      <c r="D13" s="56" t="s">
        <v>122</v>
      </c>
      <c r="E13" s="56" t="s">
        <v>123</v>
      </c>
      <c r="F13" s="58"/>
      <c r="G13" s="58">
        <v>11270</v>
      </c>
      <c r="H13" s="58">
        <v>11267</v>
      </c>
      <c r="I13" s="58">
        <v>1409</v>
      </c>
      <c r="J13" s="58">
        <v>11267</v>
      </c>
      <c r="K13" s="151" t="s">
        <v>127</v>
      </c>
    </row>
    <row r="14" spans="1:11" ht="89.25" customHeight="1">
      <c r="A14" s="150" t="s">
        <v>114</v>
      </c>
      <c r="B14" s="144" t="s">
        <v>115</v>
      </c>
      <c r="C14" s="58">
        <v>1000</v>
      </c>
      <c r="D14" s="56" t="s">
        <v>120</v>
      </c>
      <c r="E14" s="56" t="s">
        <v>121</v>
      </c>
      <c r="F14" s="58"/>
      <c r="G14" s="58">
        <v>1000</v>
      </c>
      <c r="H14" s="59">
        <v>664</v>
      </c>
      <c r="I14" s="59">
        <v>43</v>
      </c>
      <c r="J14" s="59">
        <v>15578</v>
      </c>
      <c r="K14" s="151" t="s">
        <v>127</v>
      </c>
    </row>
    <row r="15" spans="1:11" ht="96.75" customHeight="1">
      <c r="A15" s="153" t="s">
        <v>103</v>
      </c>
      <c r="B15" s="143" t="s">
        <v>116</v>
      </c>
      <c r="C15" s="58">
        <v>64458</v>
      </c>
      <c r="D15" s="56" t="s">
        <v>122</v>
      </c>
      <c r="E15" s="56" t="s">
        <v>123</v>
      </c>
      <c r="F15" s="59"/>
      <c r="G15" s="59">
        <v>64458</v>
      </c>
      <c r="H15" s="59">
        <v>64458</v>
      </c>
      <c r="I15" s="59">
        <v>0</v>
      </c>
      <c r="J15" s="59">
        <v>64458</v>
      </c>
      <c r="K15" s="152" t="s">
        <v>127</v>
      </c>
    </row>
    <row r="16" spans="1:11" ht="57" customHeight="1">
      <c r="A16" s="154" t="s">
        <v>129</v>
      </c>
      <c r="B16" s="143" t="s">
        <v>128</v>
      </c>
      <c r="C16" s="59">
        <v>89900</v>
      </c>
      <c r="D16" s="56" t="s">
        <v>120</v>
      </c>
      <c r="E16" s="56" t="s">
        <v>123</v>
      </c>
      <c r="F16" s="59"/>
      <c r="G16" s="59">
        <v>70</v>
      </c>
      <c r="H16" s="59">
        <v>69</v>
      </c>
      <c r="I16" s="59">
        <v>0</v>
      </c>
      <c r="J16" s="59">
        <v>72966</v>
      </c>
      <c r="K16" s="152" t="s">
        <v>127</v>
      </c>
    </row>
    <row r="17" spans="1:11" ht="57" customHeight="1">
      <c r="A17" s="150" t="s">
        <v>80</v>
      </c>
      <c r="B17" s="143" t="s">
        <v>87</v>
      </c>
      <c r="C17" s="59">
        <v>100</v>
      </c>
      <c r="D17" s="56" t="s">
        <v>122</v>
      </c>
      <c r="E17" s="56" t="s">
        <v>123</v>
      </c>
      <c r="F17" s="59"/>
      <c r="G17" s="59">
        <v>100</v>
      </c>
      <c r="H17" s="59"/>
      <c r="I17" s="59"/>
      <c r="J17" s="59"/>
      <c r="K17" s="152" t="s">
        <v>240</v>
      </c>
    </row>
    <row r="18" spans="1:11" ht="57" customHeight="1">
      <c r="A18" s="150" t="s">
        <v>94</v>
      </c>
      <c r="B18" s="143" t="s">
        <v>117</v>
      </c>
      <c r="C18" s="59">
        <v>1830</v>
      </c>
      <c r="D18" s="56" t="s">
        <v>122</v>
      </c>
      <c r="E18" s="56" t="s">
        <v>123</v>
      </c>
      <c r="F18" s="59"/>
      <c r="G18" s="59">
        <v>463</v>
      </c>
      <c r="H18" s="59">
        <v>462</v>
      </c>
      <c r="I18" s="59">
        <v>462</v>
      </c>
      <c r="J18" s="59">
        <v>462</v>
      </c>
      <c r="K18" s="152" t="s">
        <v>127</v>
      </c>
    </row>
    <row r="19" spans="1:11" ht="73.5" customHeight="1">
      <c r="A19" s="155" t="s">
        <v>89</v>
      </c>
      <c r="B19" s="143" t="s">
        <v>88</v>
      </c>
      <c r="C19" s="59">
        <v>2117</v>
      </c>
      <c r="D19" s="56" t="s">
        <v>120</v>
      </c>
      <c r="E19" s="56" t="s">
        <v>123</v>
      </c>
      <c r="F19" s="59"/>
      <c r="G19" s="59">
        <v>2117</v>
      </c>
      <c r="H19" s="59"/>
      <c r="I19" s="59"/>
      <c r="J19" s="59">
        <v>30626</v>
      </c>
      <c r="K19" s="152" t="s">
        <v>248</v>
      </c>
    </row>
    <row r="20" spans="1:11" ht="57" customHeight="1" thickBot="1">
      <c r="A20" s="156" t="s">
        <v>118</v>
      </c>
      <c r="B20" s="157" t="s">
        <v>119</v>
      </c>
      <c r="C20" s="158">
        <v>1000</v>
      </c>
      <c r="D20" s="82" t="s">
        <v>122</v>
      </c>
      <c r="E20" s="82" t="s">
        <v>123</v>
      </c>
      <c r="F20" s="158"/>
      <c r="G20" s="158">
        <v>830</v>
      </c>
      <c r="H20" s="158">
        <v>598</v>
      </c>
      <c r="I20" s="158">
        <v>598</v>
      </c>
      <c r="J20" s="158">
        <v>598</v>
      </c>
      <c r="K20" s="320" t="s">
        <v>127</v>
      </c>
    </row>
    <row r="21" spans="1:11" ht="12.75">
      <c r="A21" s="52"/>
      <c r="B21" s="53"/>
      <c r="C21" s="54"/>
      <c r="D21" s="52"/>
      <c r="E21" s="52"/>
      <c r="F21" s="54"/>
      <c r="G21" s="54"/>
      <c r="H21" s="54"/>
      <c r="I21" s="54"/>
      <c r="J21" s="54"/>
      <c r="K21" s="52"/>
    </row>
    <row r="22" spans="1:11" ht="12.75">
      <c r="A22" s="52"/>
      <c r="B22" s="53"/>
      <c r="C22" s="54"/>
      <c r="D22" s="52"/>
      <c r="E22" s="52"/>
      <c r="F22" s="54"/>
      <c r="G22" s="54"/>
      <c r="H22" s="54"/>
      <c r="I22" s="54"/>
      <c r="J22" s="54"/>
      <c r="K22" s="52"/>
    </row>
    <row r="23" spans="7:9" ht="12.75" customHeight="1">
      <c r="G23" s="35"/>
      <c r="H23" s="35"/>
      <c r="I23" s="35"/>
    </row>
    <row r="24" spans="1:9" s="42" customFormat="1" ht="12.75">
      <c r="A24" s="41" t="s">
        <v>60</v>
      </c>
      <c r="G24" s="43"/>
      <c r="H24" s="43"/>
      <c r="I24" s="43"/>
    </row>
    <row r="25" spans="3:9" ht="16.5" thickBot="1">
      <c r="C25" s="48"/>
      <c r="D25" s="36"/>
      <c r="E25" s="33"/>
      <c r="F25" s="33"/>
      <c r="G25" s="36"/>
      <c r="H25" s="37"/>
      <c r="I25" s="37"/>
    </row>
    <row r="26" spans="1:11" ht="18.75" customHeight="1">
      <c r="A26" s="390" t="s">
        <v>37</v>
      </c>
      <c r="B26" s="389" t="s">
        <v>45</v>
      </c>
      <c r="C26" s="49" t="s">
        <v>35</v>
      </c>
      <c r="D26" s="49" t="s">
        <v>46</v>
      </c>
      <c r="E26" s="49" t="s">
        <v>47</v>
      </c>
      <c r="F26" s="49" t="s">
        <v>48</v>
      </c>
      <c r="G26" s="49" t="s">
        <v>83</v>
      </c>
      <c r="H26" s="389" t="s">
        <v>111</v>
      </c>
      <c r="I26" s="389" t="s">
        <v>92</v>
      </c>
      <c r="J26" s="389" t="s">
        <v>49</v>
      </c>
      <c r="K26" s="384" t="s">
        <v>50</v>
      </c>
    </row>
    <row r="27" spans="1:11" ht="32.25" customHeight="1">
      <c r="A27" s="391"/>
      <c r="B27" s="387"/>
      <c r="C27" s="32" t="s">
        <v>36</v>
      </c>
      <c r="D27" s="32" t="s">
        <v>32</v>
      </c>
      <c r="E27" s="32" t="s">
        <v>51</v>
      </c>
      <c r="F27" s="32" t="s">
        <v>51</v>
      </c>
      <c r="G27" s="32" t="s">
        <v>34</v>
      </c>
      <c r="H27" s="387"/>
      <c r="I27" s="387"/>
      <c r="J27" s="387"/>
      <c r="K27" s="385"/>
    </row>
    <row r="28" spans="1:11" ht="31.5" customHeight="1" thickBot="1">
      <c r="A28" s="391"/>
      <c r="B28" s="387"/>
      <c r="C28" s="32"/>
      <c r="D28" s="32" t="s">
        <v>33</v>
      </c>
      <c r="E28" s="32" t="s">
        <v>33</v>
      </c>
      <c r="F28" s="32" t="s">
        <v>33</v>
      </c>
      <c r="G28" s="32"/>
      <c r="H28" s="387"/>
      <c r="I28" s="387"/>
      <c r="J28" s="387"/>
      <c r="K28" s="385"/>
    </row>
    <row r="29" spans="1:11" ht="12.75">
      <c r="A29" s="76" t="s">
        <v>81</v>
      </c>
      <c r="B29" s="77" t="s">
        <v>84</v>
      </c>
      <c r="C29" s="63" t="s">
        <v>82</v>
      </c>
      <c r="D29" s="63">
        <v>956980</v>
      </c>
      <c r="E29" s="65">
        <v>43104</v>
      </c>
      <c r="F29" s="72">
        <v>44200</v>
      </c>
      <c r="G29" s="64"/>
      <c r="H29" s="63">
        <v>110000</v>
      </c>
      <c r="I29" s="63">
        <v>110000</v>
      </c>
      <c r="J29" s="63">
        <v>956980</v>
      </c>
      <c r="K29" s="84" t="s">
        <v>124</v>
      </c>
    </row>
    <row r="30" spans="1:11" ht="12.75">
      <c r="A30" s="78"/>
      <c r="B30" s="79"/>
      <c r="C30" s="59"/>
      <c r="D30" s="67"/>
      <c r="E30" s="66"/>
      <c r="F30" s="66"/>
      <c r="G30" s="56"/>
      <c r="H30" s="59"/>
      <c r="I30" s="59"/>
      <c r="J30" s="56"/>
      <c r="K30" s="57"/>
    </row>
    <row r="31" spans="1:11" ht="12.75">
      <c r="A31" s="80"/>
      <c r="B31" s="56"/>
      <c r="C31" s="56"/>
      <c r="D31" s="56"/>
      <c r="E31" s="56"/>
      <c r="F31" s="56"/>
      <c r="G31" s="56"/>
      <c r="H31" s="56"/>
      <c r="I31" s="56"/>
      <c r="J31" s="56"/>
      <c r="K31" s="57"/>
    </row>
    <row r="32" spans="1:11" ht="13.5" thickBot="1">
      <c r="A32" s="81"/>
      <c r="B32" s="82"/>
      <c r="C32" s="82"/>
      <c r="D32" s="82"/>
      <c r="E32" s="82"/>
      <c r="F32" s="82"/>
      <c r="G32" s="82"/>
      <c r="H32" s="82"/>
      <c r="I32" s="82"/>
      <c r="J32" s="82"/>
      <c r="K32" s="83"/>
    </row>
  </sheetData>
  <sheetProtection/>
  <mergeCells count="14">
    <mergeCell ref="A6:A8"/>
    <mergeCell ref="A26:A28"/>
    <mergeCell ref="B26:B28"/>
    <mergeCell ref="H26:H28"/>
    <mergeCell ref="B6:B8"/>
    <mergeCell ref="I26:I28"/>
    <mergeCell ref="K6:K8"/>
    <mergeCell ref="F7:F8"/>
    <mergeCell ref="K26:K28"/>
    <mergeCell ref="G6:G8"/>
    <mergeCell ref="H6:H8"/>
    <mergeCell ref="I6:I8"/>
    <mergeCell ref="J6:J8"/>
    <mergeCell ref="J26:J28"/>
  </mergeCells>
  <printOptions horizontalCentered="1" verticalCentered="1"/>
  <pageMargins left="0" right="0" top="0" bottom="0"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2022-02-28T13:54:02Z</cp:lastPrinted>
  <dcterms:created xsi:type="dcterms:W3CDTF">2006-01-12T07:01:41Z</dcterms:created>
  <dcterms:modified xsi:type="dcterms:W3CDTF">2022-02-28T14:17:08Z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