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775" yWindow="375" windowWidth="13815" windowHeight="12240"/>
  </bookViews>
  <sheets>
    <sheet name="Sheet2" sheetId="2" r:id="rId1"/>
    <sheet name="Sheet3" sheetId="3" r:id="rId2"/>
    <sheet name="Sheet4" sheetId="4" r:id="rId3"/>
    <sheet name="Sheet5" sheetId="5" r:id="rId4"/>
  </sheets>
  <calcPr calcId="162913"/>
</workbook>
</file>

<file path=xl/calcChain.xml><?xml version="1.0" encoding="utf-8"?>
<calcChain xmlns="http://schemas.openxmlformats.org/spreadsheetml/2006/main">
  <c r="K12" i="3" l="1"/>
  <c r="I15" i="3" l="1"/>
  <c r="G20" i="2" l="1"/>
  <c r="C24" i="2" l="1"/>
  <c r="C20" i="2"/>
  <c r="C25" i="2" s="1"/>
  <c r="C16" i="2"/>
  <c r="C27" i="2" l="1"/>
  <c r="H16" i="2" l="1"/>
  <c r="E16" i="2" l="1"/>
  <c r="N18" i="3" l="1"/>
  <c r="L13" i="3" l="1"/>
  <c r="L14" i="3"/>
  <c r="L12" i="3"/>
  <c r="BY24" i="3" l="1"/>
  <c r="BY26" i="3" s="1"/>
  <c r="CF24" i="3"/>
  <c r="CF26" i="3" s="1"/>
  <c r="BT24" i="3"/>
  <c r="BV24" i="3"/>
  <c r="BV26" i="3" s="1"/>
  <c r="BW24" i="3"/>
  <c r="BW26" i="3" s="1"/>
  <c r="BX24" i="3"/>
  <c r="BX26" i="3" s="1"/>
  <c r="BZ24" i="3"/>
  <c r="BZ26" i="3" s="1"/>
  <c r="CA24" i="3"/>
  <c r="CA26" i="3" s="1"/>
  <c r="CB24" i="3"/>
  <c r="CB26" i="3" s="1"/>
  <c r="CC24" i="3"/>
  <c r="CC26" i="3" s="1"/>
  <c r="BS24" i="3" l="1"/>
  <c r="BS26" i="3" s="1"/>
  <c r="CD24" i="3"/>
  <c r="CD26" i="3" s="1"/>
  <c r="BL24" i="3"/>
  <c r="BN24" i="3"/>
  <c r="BR24" i="3" l="1"/>
  <c r="BR26" i="3" s="1"/>
  <c r="BU24" i="3"/>
  <c r="BU26" i="3" s="1"/>
  <c r="CG24" i="3"/>
  <c r="CG26" i="3" s="1"/>
  <c r="CE24" i="3"/>
  <c r="CE26" i="3" s="1"/>
  <c r="H24" i="2" l="1"/>
  <c r="G24" i="2"/>
  <c r="G25" i="2" s="1"/>
  <c r="F24" i="2"/>
  <c r="E24" i="2"/>
  <c r="D24" i="2"/>
  <c r="I23" i="2"/>
  <c r="I22" i="2"/>
  <c r="I21" i="2"/>
  <c r="H20" i="2"/>
  <c r="H25" i="2" s="1"/>
  <c r="F20" i="2"/>
  <c r="E20" i="2"/>
  <c r="D20" i="2"/>
  <c r="I19" i="2"/>
  <c r="I18" i="2"/>
  <c r="I17" i="2"/>
  <c r="G16" i="2"/>
  <c r="F16" i="2"/>
  <c r="D16" i="2"/>
  <c r="I15" i="2"/>
  <c r="I14" i="2"/>
  <c r="I13" i="2"/>
  <c r="I12" i="2"/>
  <c r="I11" i="2"/>
  <c r="I10" i="2"/>
  <c r="I9" i="2"/>
  <c r="F25" i="2" l="1"/>
  <c r="E25" i="2"/>
  <c r="E27" i="2" s="1"/>
  <c r="I24" i="2"/>
  <c r="I20" i="2"/>
  <c r="I25" i="2" s="1"/>
  <c r="G27" i="2"/>
  <c r="I16" i="2"/>
  <c r="H27" i="2"/>
  <c r="D25" i="2"/>
  <c r="D27" i="2" s="1"/>
  <c r="F27" i="2"/>
  <c r="I27" i="2" l="1"/>
  <c r="M17" i="3" l="1"/>
  <c r="I12" i="4" l="1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I11" i="3"/>
  <c r="F11" i="3"/>
  <c r="L17" i="3" l="1"/>
  <c r="P13" i="3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<sst xmlns="http://schemas.openxmlformats.org/spreadsheetml/2006/main" count="184" uniqueCount="144">
  <si>
    <t>ne 000/leke</t>
  </si>
  <si>
    <t>Emri i Grupit</t>
  </si>
  <si>
    <t>MINISTRIA E DREJTESISE</t>
  </si>
  <si>
    <t>Kodi i Grupit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</si>
  <si>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</si>
  <si>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</si>
  <si>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</si>
  <si>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</si>
  <si>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</si>
  <si>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</si>
  <si>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</si>
  <si>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</si>
  <si>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</si>
  <si>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</si>
  <si>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</si>
  <si>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Emertimi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</si>
  <si>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</si>
  <si>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</si>
  <si>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</si>
  <si>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</si>
  <si>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</si>
  <si>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</si>
  <si>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</si>
  <si>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</si>
  <si>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</si>
  <si>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</si>
  <si>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</si>
  <si>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</si>
  <si>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</si>
  <si>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</si>
  <si>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</si>
  <si>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</si>
  <si>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</si>
  <si>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</si>
  <si>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</si>
  <si>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</si>
  <si>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</si>
  <si>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</si>
  <si>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</si>
  <si>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</si>
  <si>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</si>
  <si>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</si>
  <si>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</si>
  <si>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</si>
  <si>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</si>
  <si>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</si>
  <si>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</si>
  <si>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</si>
  <si>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</si>
  <si>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</si>
  <si>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</si>
  <si>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</si>
  <si>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</si>
  <si>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</si>
  <si>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</si>
  <si>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</si>
  <si>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</si>
  <si>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</si>
  <si>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</si>
  <si>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</si>
  <si>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</si>
  <si>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</si>
  <si>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</si>
  <si>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</si>
  <si>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</si>
  <si>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</si>
  <si>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</si>
  <si>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</si>
  <si>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</si>
  <si>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</si>
  <si>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</si>
  <si>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</si>
  <si>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</si>
  <si>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</si>
  <si>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</si>
  <si>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</si>
  <si>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</si>
  <si>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</si>
  <si>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</si>
  <si>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</si>
  <si>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</si>
  <si>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</si>
  <si>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</si>
  <si>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</si>
  <si>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</si>
  <si>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</si>
  <si>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</si>
  <si>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Objektivi 1.3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</si>
  <si>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</si>
  <si>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</si>
  <si>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</si>
  <si>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</si>
  <si>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</si>
  <si>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</si>
  <si>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</si>
  <si>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</si>
  <si>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</si>
  <si>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</si>
  <si>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</si>
  <si>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</si>
  <si>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</si>
  <si>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</si>
  <si>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</si>
  <si>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</si>
  <si>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</si>
  <si>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</si>
  <si>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</si>
  <si>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</si>
  <si>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</si>
  <si>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</si>
  <si>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</si>
  <si>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</si>
  <si>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</si>
  <si>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</si>
  <si>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</si>
  <si>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</si>
  <si>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</si>
  <si>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</si>
  <si>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Botimi në kohën më të shkurtër i akteve juridike , duke rritur aksesin e publikut në ligj dhe transparencë të normave juridike për një zbatim sa më të mirë të tyre.</t>
  </si>
  <si>
    <t>Plani i buxhetit viti  2020</t>
  </si>
  <si>
    <t>M140312</t>
  </si>
  <si>
    <t xml:space="preserve">Prane QBZ ka qene me I vogel numri I akteve te ardhura per botim ne buletinin e njoftimeve zyrtare zyrtare  </t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</si>
  <si>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III progresiv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</si>
  <si>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III progresiv</t>
    </r>
    <r>
      <rPr>
        <b/>
        <sz val="8"/>
        <rFont val="Arial"/>
        <family val="2"/>
        <charset val="238"/>
      </rPr>
      <t>)</t>
    </r>
  </si>
  <si>
    <t>Plan i Rishikuar Viti 2021</t>
  </si>
  <si>
    <t xml:space="preserve"> Plani i Periudhes/progresiv 4 mujori i I</t>
  </si>
  <si>
    <t>i
Periudhes/progresiv 4 mujori 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</si>
  <si>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</si>
  <si>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I)</t>
    </r>
  </si>
  <si>
    <t>Niveli i rishikuar ne vitin korent (katermujoriI I)</t>
  </si>
  <si>
    <t>Niveli faktik ne fund te katermujorit I</t>
  </si>
  <si>
    <t>Blerje pajisje kompjuterike(printer digital me ngjyra)</t>
  </si>
  <si>
    <t>Buxheti 2021</t>
  </si>
  <si>
    <t>realizuar</t>
  </si>
  <si>
    <t>Ne zbatim te Ligjit nr.78/2014 "Per  organizimin dhe funksionimin e Qendres se Botimeve Zyrtare", jane zabtuar me perpikmeri detyrimi ligjor per botimin brenda afatve te akteve te botueshme si dhe perditesimi I ndryshimeve ne legjislacion si dhe grupimi i tyre sipas fushave te veprimtarise se tyre</t>
  </si>
  <si>
    <t>Plan Fillestar Viti 2022</t>
  </si>
  <si>
    <t>i vitit paraardhes
Viti 2021</t>
  </si>
  <si>
    <t>Plan                   Viti 2022</t>
  </si>
  <si>
    <t>Procedura e prokurimit nuk kane nisur</t>
  </si>
  <si>
    <t>Rikonstruksion</t>
  </si>
  <si>
    <t>nr</t>
  </si>
  <si>
    <t xml:space="preserve">Prane QBZ ka qene me I madh numri I akteve te ardhura per botim ne fletore zyrtare  </t>
  </si>
  <si>
    <t xml:space="preserve">Prane QBZ ka qene me I madh numri I akteve te ardhura per botim ne fletore zyrtaredhe  buletinin e njoftimeve zyrtare  </t>
  </si>
  <si>
    <t>Periudha e Raportimit:  VITI 2022  janar - prill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</si>
</sst>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2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12" xfId="0" applyFont="1" applyFill="1" applyBorder="1" applyAlignment="1"/>
    <xf numFmtId="49" fontId="17" fillId="2" borderId="24" xfId="0" applyNumberFormat="1" applyFont="1" applyFill="1" applyBorder="1" applyAlignment="1">
      <alignment horizontal="center"/>
    </xf>
    <xf numFmtId="0" fontId="6" fillId="0" borderId="25" xfId="0" applyFont="1" applyFill="1" applyBorder="1" applyAlignment="1"/>
    <xf numFmtId="0" fontId="6" fillId="0" borderId="15" xfId="0" applyFont="1" applyFill="1" applyBorder="1" applyAlignment="1"/>
    <xf numFmtId="49" fontId="18" fillId="0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64" fontId="6" fillId="2" borderId="7" xfId="0" applyNumberFormat="1" applyFont="1" applyFill="1" applyBorder="1" applyAlignment="1">
      <alignment horizontal="right"/>
    </xf>
    <xf numFmtId="164" fontId="17" fillId="3" borderId="24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4" fontId="19" fillId="3" borderId="7" xfId="0" applyNumberFormat="1" applyFont="1" applyFill="1" applyBorder="1" applyAlignment="1">
      <alignment horizontal="center"/>
    </xf>
    <xf numFmtId="164" fontId="10" fillId="3" borderId="24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wrapText="1"/>
    </xf>
    <xf numFmtId="164" fontId="20" fillId="3" borderId="7" xfId="0" applyNumberFormat="1" applyFont="1" applyFill="1" applyBorder="1" applyAlignment="1">
      <alignment horizontal="center"/>
    </xf>
    <xf numFmtId="164" fontId="11" fillId="3" borderId="24" xfId="0" applyNumberFormat="1" applyFont="1" applyFill="1" applyBorder="1" applyAlignment="1">
      <alignment horizontal="center"/>
    </xf>
    <xf numFmtId="164" fontId="20" fillId="2" borderId="7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164" fontId="10" fillId="5" borderId="30" xfId="0" applyNumberFormat="1" applyFont="1" applyFill="1" applyBorder="1" applyAlignment="1">
      <alignment horizontal="center"/>
    </xf>
    <xf numFmtId="164" fontId="10" fillId="5" borderId="3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33" fillId="2" borderId="7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164" fontId="6" fillId="2" borderId="40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33" fillId="2" borderId="48" xfId="2" applyFill="1" applyBorder="1" applyAlignment="1">
      <alignment vertical="center" wrapText="1"/>
    </xf>
    <xf numFmtId="0" fontId="33" fillId="2" borderId="30" xfId="2" applyFill="1" applyBorder="1" applyAlignment="1">
      <alignment vertical="center" wrapText="1"/>
    </xf>
    <xf numFmtId="0" fontId="41" fillId="0" borderId="34" xfId="0" applyFont="1" applyBorder="1" applyAlignment="1">
      <alignment horizontal="center" vertical="center" wrapText="1"/>
    </xf>
    <xf numFmtId="0" fontId="42" fillId="2" borderId="36" xfId="0" applyFont="1" applyFill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36" fillId="2" borderId="7" xfId="0" applyNumberFormat="1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8" fillId="0" borderId="0" xfId="2" applyFont="1" applyFill="1"/>
    <xf numFmtId="0" fontId="48" fillId="0" borderId="4" xfId="2" applyFont="1" applyFill="1" applyBorder="1"/>
    <xf numFmtId="0" fontId="48" fillId="0" borderId="7" xfId="2" applyFont="1" applyFill="1" applyBorder="1"/>
    <xf numFmtId="0" fontId="48" fillId="0" borderId="24" xfId="2" applyFont="1" applyFill="1" applyBorder="1"/>
    <xf numFmtId="3" fontId="48" fillId="0" borderId="4" xfId="2" applyNumberFormat="1" applyFont="1" applyFill="1" applyBorder="1"/>
    <xf numFmtId="3" fontId="48" fillId="0" borderId="7" xfId="2" applyNumberFormat="1" applyFont="1" applyFill="1" applyBorder="1"/>
    <xf numFmtId="0" fontId="48" fillId="0" borderId="56" xfId="2" applyFont="1" applyFill="1" applyBorder="1"/>
    <xf numFmtId="0" fontId="48" fillId="0" borderId="57" xfId="2" applyFont="1" applyFill="1" applyBorder="1"/>
    <xf numFmtId="0" fontId="48" fillId="0" borderId="48" xfId="2" applyFont="1" applyFill="1" applyBorder="1"/>
    <xf numFmtId="0" fontId="48" fillId="0" borderId="30" xfId="2" applyFont="1" applyFill="1" applyBorder="1"/>
    <xf numFmtId="0" fontId="48" fillId="0" borderId="31" xfId="2" applyFont="1" applyFill="1" applyBorder="1"/>
    <xf numFmtId="3" fontId="33" fillId="2" borderId="30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3" fontId="51" fillId="6" borderId="0" xfId="0" applyNumberFormat="1" applyFont="1" applyFill="1"/>
    <xf numFmtId="0" fontId="8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3" fontId="0" fillId="0" borderId="0" xfId="0" applyNumberFormat="1"/>
    <xf numFmtId="164" fontId="5" fillId="2" borderId="7" xfId="0" applyNumberFormat="1" applyFont="1" applyFill="1" applyBorder="1" applyAlignment="1">
      <alignment horizontal="center"/>
    </xf>
    <xf numFmtId="0" fontId="51" fillId="0" borderId="0" xfId="0" applyFont="1"/>
    <xf numFmtId="3" fontId="51" fillId="0" borderId="0" xfId="0" applyNumberFormat="1" applyFont="1"/>
    <xf numFmtId="3" fontId="53" fillId="0" borderId="0" xfId="0" applyNumberFormat="1" applyFont="1" applyFill="1"/>
    <xf numFmtId="0" fontId="18" fillId="2" borderId="50" xfId="0" applyFont="1" applyFill="1" applyBorder="1" applyAlignment="1">
      <alignment horizontal="center" vertical="center" wrapText="1"/>
    </xf>
    <xf numFmtId="164" fontId="0" fillId="0" borderId="0" xfId="0" applyNumberFormat="1"/>
    <xf numFmtId="0" fontId="54" fillId="0" borderId="0" xfId="0" applyFont="1"/>
    <xf numFmtId="3" fontId="0" fillId="0" borderId="0" xfId="0" applyNumberFormat="1" applyFill="1"/>
    <xf numFmtId="0" fontId="8" fillId="0" borderId="16" xfId="2" applyFont="1" applyFill="1" applyBorder="1" applyAlignment="1">
      <alignment horizontal="center" vertical="center" wrapText="1"/>
    </xf>
    <xf numFmtId="0" fontId="8" fillId="0" borderId="54" xfId="2" applyFont="1" applyFill="1" applyBorder="1" applyAlignment="1">
      <alignment horizontal="center" vertical="center" wrapText="1"/>
    </xf>
    <xf numFmtId="3" fontId="52" fillId="2" borderId="8" xfId="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3" fontId="33" fillId="3" borderId="7" xfId="0" applyNumberFormat="1" applyFont="1" applyFill="1" applyBorder="1" applyAlignment="1">
      <alignment horizontal="right" vertical="center"/>
    </xf>
    <xf numFmtId="0" fontId="47" fillId="0" borderId="7" xfId="0" applyFont="1" applyBorder="1" applyAlignment="1">
      <alignment horizontal="center" vertical="center" wrapText="1"/>
    </xf>
    <xf numFmtId="9" fontId="33" fillId="3" borderId="7" xfId="1" applyFont="1" applyFill="1" applyBorder="1" applyAlignment="1">
      <alignment horizontal="center" vertical="center" wrapText="1"/>
    </xf>
    <xf numFmtId="0" fontId="33" fillId="2" borderId="30" xfId="2" applyFont="1" applyFill="1" applyBorder="1" applyAlignment="1">
      <alignment vertical="center" wrapText="1"/>
    </xf>
    <xf numFmtId="3" fontId="52" fillId="2" borderId="31" xfId="0" applyNumberFormat="1" applyFont="1" applyFill="1" applyBorder="1" applyAlignment="1">
      <alignment horizontal="center" vertical="center" wrapText="1"/>
    </xf>
    <xf numFmtId="0" fontId="43" fillId="2" borderId="30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left" vertical="center" wrapText="1"/>
    </xf>
    <xf numFmtId="3" fontId="43" fillId="0" borderId="7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0" fillId="0" borderId="5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3" fontId="33" fillId="3" borderId="30" xfId="0" applyNumberFormat="1" applyFont="1" applyFill="1" applyBorder="1" applyAlignment="1">
      <alignment horizontal="right" vertical="center"/>
    </xf>
    <xf numFmtId="3" fontId="52" fillId="2" borderId="59" xfId="0" applyNumberFormat="1" applyFont="1" applyFill="1" applyBorder="1" applyAlignment="1">
      <alignment horizontal="center" vertical="center" wrapText="1"/>
    </xf>
    <xf numFmtId="3" fontId="33" fillId="2" borderId="30" xfId="2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8" fillId="0" borderId="58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8" fillId="0" borderId="55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53" xfId="2" applyFont="1" applyFill="1" applyBorder="1" applyAlignment="1">
      <alignment horizontal="center" vertical="center" wrapText="1"/>
    </xf>
    <xf numFmtId="0" fontId="8" fillId="0" borderId="52" xfId="2" applyFont="1" applyFill="1" applyBorder="1" applyAlignment="1">
      <alignment horizontal="center" vertical="center" wrapText="1"/>
    </xf>
    <xf numFmtId="0" fontId="8" fillId="0" borderId="54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L26" sqref="L25:L26"/>
    </sheetView>
  </sheetViews>
  <sheetFormatPr defaultRowHeight="15" x14ac:dyDescent="0.25"/>
  <cols>
    <col min="1" max="1" width="12.42578125" style="4" customWidth="1"/>
    <col min="2" max="2" width="36.5703125" customWidth="1"/>
    <col min="3" max="3" width="15.42578125" customWidth="1"/>
    <col min="4" max="8" width="15.42578125" style="4" customWidth="1"/>
    <col min="9" max="9" width="15.85546875" style="63" customWidth="1"/>
  </cols>
  <sheetData>
    <row r="1" spans="1:13" s="1" customFormat="1" ht="15.75" x14ac:dyDescent="0.25">
      <c r="A1" s="13" t="s">
        <v>16</v>
      </c>
      <c r="D1" s="2"/>
      <c r="E1" s="2"/>
      <c r="F1" s="2"/>
      <c r="G1" s="2"/>
      <c r="H1" s="2"/>
      <c r="I1" s="14"/>
    </row>
    <row r="2" spans="1:13" ht="15.75" thickBot="1" x14ac:dyDescent="0.3">
      <c r="A2" s="15"/>
      <c r="B2" s="16"/>
      <c r="C2" s="16"/>
      <c r="D2" s="15"/>
      <c r="E2" s="15"/>
      <c r="F2" s="158"/>
      <c r="G2" s="17"/>
      <c r="H2" s="18"/>
      <c r="I2" s="19" t="s">
        <v>0</v>
      </c>
      <c r="J2" s="3"/>
    </row>
    <row r="3" spans="1:13" s="25" customFormat="1" x14ac:dyDescent="0.25">
      <c r="A3" s="20"/>
      <c r="B3" s="5"/>
      <c r="C3" s="5"/>
      <c r="D3" s="21"/>
      <c r="E3" s="21"/>
      <c r="F3" s="6"/>
      <c r="G3" s="6"/>
      <c r="H3" s="22"/>
      <c r="I3" s="23"/>
      <c r="J3" s="24"/>
    </row>
    <row r="4" spans="1:13" x14ac:dyDescent="0.25">
      <c r="A4" s="26" t="s">
        <v>1</v>
      </c>
      <c r="B4" s="27" t="s">
        <v>2</v>
      </c>
      <c r="C4" s="16"/>
      <c r="D4" s="16"/>
      <c r="E4" s="16"/>
      <c r="F4" s="16"/>
      <c r="G4" s="28"/>
      <c r="H4" s="7" t="s">
        <v>3</v>
      </c>
      <c r="I4" s="29" t="s">
        <v>17</v>
      </c>
      <c r="J4" s="3"/>
    </row>
    <row r="5" spans="1:13" x14ac:dyDescent="0.25">
      <c r="A5" s="26" t="s">
        <v>18</v>
      </c>
      <c r="B5" s="27" t="s">
        <v>19</v>
      </c>
      <c r="C5" s="30"/>
      <c r="D5" s="30"/>
      <c r="E5" s="30"/>
      <c r="F5" s="30"/>
      <c r="G5" s="31"/>
      <c r="H5" s="7" t="s">
        <v>20</v>
      </c>
      <c r="I5" s="29" t="s">
        <v>21</v>
      </c>
      <c r="J5" s="3"/>
    </row>
    <row r="6" spans="1:13" s="34" customFormat="1" x14ac:dyDescent="0.25">
      <c r="A6" s="189" t="s">
        <v>22</v>
      </c>
      <c r="B6" s="192" t="s">
        <v>15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32" t="s">
        <v>10</v>
      </c>
      <c r="J6" s="33"/>
    </row>
    <row r="7" spans="1:13" s="36" customFormat="1" x14ac:dyDescent="0.25">
      <c r="A7" s="190"/>
      <c r="B7" s="193"/>
      <c r="C7" s="10" t="s">
        <v>11</v>
      </c>
      <c r="D7" s="10" t="s">
        <v>12</v>
      </c>
      <c r="E7" s="10" t="s">
        <v>13</v>
      </c>
      <c r="F7" s="10" t="s">
        <v>13</v>
      </c>
      <c r="G7" s="10" t="s">
        <v>13</v>
      </c>
      <c r="H7" s="10" t="s">
        <v>11</v>
      </c>
      <c r="I7" s="195" t="s">
        <v>14</v>
      </c>
      <c r="J7" s="35"/>
    </row>
    <row r="8" spans="1:13" s="36" customFormat="1" ht="33.75" x14ac:dyDescent="0.25">
      <c r="A8" s="191"/>
      <c r="B8" s="194"/>
      <c r="C8" s="157" t="s">
        <v>136</v>
      </c>
      <c r="D8" s="157" t="s">
        <v>137</v>
      </c>
      <c r="E8" s="157" t="s">
        <v>135</v>
      </c>
      <c r="F8" s="157" t="s">
        <v>124</v>
      </c>
      <c r="G8" s="157" t="s">
        <v>125</v>
      </c>
      <c r="H8" s="157" t="s">
        <v>126</v>
      </c>
      <c r="I8" s="196"/>
      <c r="J8" s="35"/>
    </row>
    <row r="9" spans="1:13" x14ac:dyDescent="0.25">
      <c r="A9" s="37">
        <v>600</v>
      </c>
      <c r="B9" s="38" t="s">
        <v>23</v>
      </c>
      <c r="C9" s="39">
        <v>27084</v>
      </c>
      <c r="D9" s="39">
        <v>29159</v>
      </c>
      <c r="E9" s="39">
        <v>29159</v>
      </c>
      <c r="F9" s="39">
        <v>28430</v>
      </c>
      <c r="G9" s="39">
        <v>9473</v>
      </c>
      <c r="H9" s="39">
        <v>9047</v>
      </c>
      <c r="I9" s="40">
        <f>H9-G9</f>
        <v>-426</v>
      </c>
      <c r="J9" s="3"/>
      <c r="M9" s="165"/>
    </row>
    <row r="10" spans="1:13" x14ac:dyDescent="0.25">
      <c r="A10" s="37">
        <v>601</v>
      </c>
      <c r="B10" s="38" t="s">
        <v>24</v>
      </c>
      <c r="C10" s="39">
        <v>4513</v>
      </c>
      <c r="D10" s="39">
        <v>5141</v>
      </c>
      <c r="E10" s="39">
        <v>5141</v>
      </c>
      <c r="F10" s="39">
        <v>5012</v>
      </c>
      <c r="G10" s="39">
        <v>1673</v>
      </c>
      <c r="H10" s="39">
        <v>1511</v>
      </c>
      <c r="I10" s="40">
        <f t="shared" ref="I10:I15" si="0">H10-G10</f>
        <v>-162</v>
      </c>
      <c r="J10" s="3"/>
    </row>
    <row r="11" spans="1:13" x14ac:dyDescent="0.25">
      <c r="A11" s="37">
        <v>602</v>
      </c>
      <c r="B11" s="38" t="s">
        <v>25</v>
      </c>
      <c r="C11" s="39">
        <v>8023</v>
      </c>
      <c r="D11" s="39">
        <v>23200</v>
      </c>
      <c r="E11" s="39">
        <v>23200</v>
      </c>
      <c r="F11" s="39">
        <v>20856</v>
      </c>
      <c r="G11" s="39">
        <v>2669</v>
      </c>
      <c r="H11" s="39">
        <v>1854</v>
      </c>
      <c r="I11" s="40">
        <f t="shared" si="0"/>
        <v>-815</v>
      </c>
      <c r="J11" s="3"/>
      <c r="M11" s="165"/>
    </row>
    <row r="12" spans="1:13" ht="15.75" x14ac:dyDescent="0.25">
      <c r="A12" s="37">
        <v>603</v>
      </c>
      <c r="B12" s="38" t="s">
        <v>26</v>
      </c>
      <c r="C12" s="41"/>
      <c r="D12" s="160"/>
      <c r="E12" s="160"/>
      <c r="F12" s="41"/>
      <c r="G12" s="41"/>
      <c r="H12" s="41"/>
      <c r="I12" s="40">
        <f t="shared" si="0"/>
        <v>0</v>
      </c>
      <c r="J12" s="3"/>
    </row>
    <row r="13" spans="1:13" x14ac:dyDescent="0.25">
      <c r="A13" s="37">
        <v>604</v>
      </c>
      <c r="B13" s="38" t="s">
        <v>27</v>
      </c>
      <c r="C13" s="41"/>
      <c r="D13" s="41"/>
      <c r="E13" s="41"/>
      <c r="F13" s="41"/>
      <c r="G13" s="41"/>
      <c r="H13" s="41"/>
      <c r="I13" s="40">
        <f t="shared" si="0"/>
        <v>0</v>
      </c>
      <c r="J13" s="3"/>
    </row>
    <row r="14" spans="1:13" x14ac:dyDescent="0.25">
      <c r="A14" s="37">
        <v>605</v>
      </c>
      <c r="B14" s="38" t="s">
        <v>28</v>
      </c>
      <c r="C14" s="41"/>
      <c r="D14" s="41"/>
      <c r="E14" s="41"/>
      <c r="F14" s="41"/>
      <c r="G14" s="41"/>
      <c r="H14" s="41"/>
      <c r="I14" s="40">
        <f t="shared" si="0"/>
        <v>0</v>
      </c>
      <c r="J14" s="3"/>
    </row>
    <row r="15" spans="1:13" x14ac:dyDescent="0.25">
      <c r="A15" s="37">
        <v>606</v>
      </c>
      <c r="B15" s="38" t="s">
        <v>29</v>
      </c>
      <c r="C15" s="41">
        <v>282</v>
      </c>
      <c r="D15" s="41"/>
      <c r="E15" s="41"/>
      <c r="F15" s="41">
        <v>224</v>
      </c>
      <c r="G15" s="41">
        <v>224</v>
      </c>
      <c r="H15" s="41">
        <v>68</v>
      </c>
      <c r="I15" s="40">
        <f t="shared" si="0"/>
        <v>-156</v>
      </c>
      <c r="J15" s="3"/>
    </row>
    <row r="16" spans="1:13" s="12" customFormat="1" ht="12.75" x14ac:dyDescent="0.2">
      <c r="A16" s="42" t="s">
        <v>30</v>
      </c>
      <c r="B16" s="43" t="s">
        <v>31</v>
      </c>
      <c r="C16" s="44">
        <f t="shared" ref="C16" si="1">SUM(C9:C15)</f>
        <v>39902</v>
      </c>
      <c r="D16" s="44">
        <f t="shared" ref="D16:I16" si="2">SUM(D9:D15)</f>
        <v>57500</v>
      </c>
      <c r="E16" s="44">
        <f t="shared" ref="E16" si="3">SUM(E9:E15)</f>
        <v>57500</v>
      </c>
      <c r="F16" s="44">
        <f t="shared" si="2"/>
        <v>54522</v>
      </c>
      <c r="G16" s="44">
        <f t="shared" si="2"/>
        <v>14039</v>
      </c>
      <c r="H16" s="44">
        <f>SUM(H9:H15)</f>
        <v>12480</v>
      </c>
      <c r="I16" s="45">
        <f t="shared" si="2"/>
        <v>-1559</v>
      </c>
      <c r="J16" s="11"/>
    </row>
    <row r="17" spans="1:16" x14ac:dyDescent="0.25">
      <c r="A17" s="37">
        <v>230</v>
      </c>
      <c r="B17" s="38" t="s">
        <v>32</v>
      </c>
      <c r="C17" s="41"/>
      <c r="D17" s="41"/>
      <c r="E17" s="41"/>
      <c r="F17" s="41"/>
      <c r="G17" s="41"/>
      <c r="H17" s="41"/>
      <c r="I17" s="40">
        <f>H17-G17</f>
        <v>0</v>
      </c>
      <c r="J17" s="3"/>
    </row>
    <row r="18" spans="1:16" x14ac:dyDescent="0.25">
      <c r="A18" s="37">
        <v>231</v>
      </c>
      <c r="B18" s="38" t="s">
        <v>33</v>
      </c>
      <c r="C18" s="41"/>
      <c r="D18" s="41"/>
      <c r="E18" s="41">
        <v>2000</v>
      </c>
      <c r="F18" s="41">
        <v>2000</v>
      </c>
      <c r="G18" s="41">
        <v>2000</v>
      </c>
      <c r="H18" s="41">
        <v>0</v>
      </c>
      <c r="I18" s="40">
        <f>H18-G18</f>
        <v>-2000</v>
      </c>
      <c r="J18" s="3"/>
    </row>
    <row r="19" spans="1:16" x14ac:dyDescent="0.25">
      <c r="A19" s="37">
        <v>232</v>
      </c>
      <c r="B19" s="38" t="s">
        <v>34</v>
      </c>
      <c r="C19" s="41"/>
      <c r="D19" s="41"/>
      <c r="E19" s="41"/>
      <c r="F19" s="41"/>
      <c r="G19" s="41"/>
      <c r="H19" s="41"/>
      <c r="I19" s="40">
        <f>H19-G19</f>
        <v>0</v>
      </c>
      <c r="J19" s="3"/>
    </row>
    <row r="20" spans="1:16" ht="34.5" customHeight="1" x14ac:dyDescent="0.25">
      <c r="A20" s="46" t="s">
        <v>35</v>
      </c>
      <c r="B20" s="47" t="s">
        <v>36</v>
      </c>
      <c r="C20" s="48">
        <f t="shared" ref="C20" si="4">SUM(C17:C19)</f>
        <v>0</v>
      </c>
      <c r="D20" s="48">
        <f t="shared" ref="D20:I20" si="5">SUM(D17:D19)</f>
        <v>0</v>
      </c>
      <c r="E20" s="48">
        <f t="shared" si="5"/>
        <v>2000</v>
      </c>
      <c r="F20" s="48">
        <f t="shared" si="5"/>
        <v>2000</v>
      </c>
      <c r="G20" s="48">
        <f t="shared" si="5"/>
        <v>2000</v>
      </c>
      <c r="H20" s="48">
        <f t="shared" si="5"/>
        <v>0</v>
      </c>
      <c r="I20" s="49">
        <f t="shared" si="5"/>
        <v>-2000</v>
      </c>
      <c r="J20" s="3"/>
    </row>
    <row r="21" spans="1:16" x14ac:dyDescent="0.25">
      <c r="A21" s="37">
        <v>230</v>
      </c>
      <c r="B21" s="38" t="s">
        <v>32</v>
      </c>
      <c r="C21" s="50"/>
      <c r="D21" s="50"/>
      <c r="E21" s="50"/>
      <c r="F21" s="50"/>
      <c r="G21" s="50"/>
      <c r="H21" s="50"/>
      <c r="I21" s="40">
        <f>H21-G21</f>
        <v>0</v>
      </c>
      <c r="J21" s="3"/>
    </row>
    <row r="22" spans="1:16" x14ac:dyDescent="0.25">
      <c r="A22" s="37">
        <v>231</v>
      </c>
      <c r="B22" s="38" t="s">
        <v>33</v>
      </c>
      <c r="C22" s="50"/>
      <c r="D22" s="50"/>
      <c r="E22" s="50"/>
      <c r="F22" s="50"/>
      <c r="G22" s="50"/>
      <c r="H22" s="50"/>
      <c r="I22" s="40">
        <f>H22-G22</f>
        <v>0</v>
      </c>
      <c r="J22" s="3"/>
      <c r="P22" s="165"/>
    </row>
    <row r="23" spans="1:16" x14ac:dyDescent="0.25">
      <c r="A23" s="37">
        <v>232</v>
      </c>
      <c r="B23" s="38" t="s">
        <v>34</v>
      </c>
      <c r="C23" s="50"/>
      <c r="D23" s="50"/>
      <c r="E23" s="50"/>
      <c r="F23" s="50"/>
      <c r="G23" s="50"/>
      <c r="H23" s="50"/>
      <c r="I23" s="40">
        <f>H23-G23</f>
        <v>0</v>
      </c>
      <c r="J23" s="3"/>
    </row>
    <row r="24" spans="1:16" ht="27" customHeight="1" x14ac:dyDescent="0.25">
      <c r="A24" s="46" t="s">
        <v>35</v>
      </c>
      <c r="B24" s="47" t="s">
        <v>37</v>
      </c>
      <c r="C24" s="48">
        <f t="shared" ref="C24" si="6">SUM(C21:C23)</f>
        <v>0</v>
      </c>
      <c r="D24" s="48">
        <f t="shared" ref="D24:I24" si="7">SUM(D21:D23)</f>
        <v>0</v>
      </c>
      <c r="E24" s="48">
        <f t="shared" si="7"/>
        <v>0</v>
      </c>
      <c r="F24" s="48">
        <f t="shared" si="7"/>
        <v>0</v>
      </c>
      <c r="G24" s="48">
        <f t="shared" si="7"/>
        <v>0</v>
      </c>
      <c r="H24" s="48">
        <f t="shared" si="7"/>
        <v>0</v>
      </c>
      <c r="I24" s="49">
        <f t="shared" si="7"/>
        <v>0</v>
      </c>
      <c r="J24" s="3"/>
    </row>
    <row r="25" spans="1:16" s="12" customFormat="1" ht="12.75" x14ac:dyDescent="0.2">
      <c r="A25" s="42" t="s">
        <v>38</v>
      </c>
      <c r="B25" s="51" t="s">
        <v>39</v>
      </c>
      <c r="C25" s="52">
        <f t="shared" ref="C25" si="8">C20+C24</f>
        <v>0</v>
      </c>
      <c r="D25" s="52">
        <f t="shared" ref="D25:I25" si="9">D20+D24</f>
        <v>0</v>
      </c>
      <c r="E25" s="52">
        <f t="shared" si="9"/>
        <v>2000</v>
      </c>
      <c r="F25" s="52">
        <f t="shared" si="9"/>
        <v>2000</v>
      </c>
      <c r="G25" s="52">
        <f t="shared" si="9"/>
        <v>2000</v>
      </c>
      <c r="H25" s="52">
        <f t="shared" si="9"/>
        <v>0</v>
      </c>
      <c r="I25" s="53">
        <f t="shared" si="9"/>
        <v>-2000</v>
      </c>
      <c r="J25" s="11"/>
    </row>
    <row r="26" spans="1:16" x14ac:dyDescent="0.25">
      <c r="A26" s="197" t="s">
        <v>40</v>
      </c>
      <c r="B26" s="198"/>
      <c r="C26" s="55">
        <v>0</v>
      </c>
      <c r="D26" s="54"/>
      <c r="E26" s="54"/>
      <c r="F26" s="54"/>
      <c r="G26" s="54"/>
      <c r="H26" s="55">
        <v>0</v>
      </c>
      <c r="I26" s="56"/>
    </row>
    <row r="27" spans="1:16" s="12" customFormat="1" ht="13.5" thickBot="1" x14ac:dyDescent="0.25">
      <c r="A27" s="199" t="s">
        <v>41</v>
      </c>
      <c r="B27" s="200"/>
      <c r="C27" s="57">
        <f t="shared" ref="C27" si="10">C16+C25+C26</f>
        <v>39902</v>
      </c>
      <c r="D27" s="57">
        <f t="shared" ref="D27:I27" si="11">D16+D25+D26</f>
        <v>57500</v>
      </c>
      <c r="E27" s="57">
        <f t="shared" si="11"/>
        <v>59500</v>
      </c>
      <c r="F27" s="57">
        <f t="shared" si="11"/>
        <v>56522</v>
      </c>
      <c r="G27" s="57">
        <f t="shared" si="11"/>
        <v>16039</v>
      </c>
      <c r="H27" s="57">
        <f t="shared" si="11"/>
        <v>12480</v>
      </c>
      <c r="I27" s="58">
        <f t="shared" si="11"/>
        <v>-3559</v>
      </c>
    </row>
    <row r="28" spans="1:16" x14ac:dyDescent="0.25">
      <c r="A28" s="59"/>
      <c r="B28" s="60"/>
      <c r="C28" s="60"/>
      <c r="D28" s="61"/>
      <c r="E28" s="61"/>
      <c r="F28" s="61"/>
      <c r="G28" s="61"/>
      <c r="H28" s="61"/>
      <c r="I28" s="62"/>
    </row>
    <row r="29" spans="1:16" x14ac:dyDescent="0.25">
      <c r="A29" s="59"/>
      <c r="B29" s="60"/>
      <c r="C29" s="60"/>
      <c r="D29" s="61"/>
      <c r="E29" s="61"/>
      <c r="F29" s="61"/>
      <c r="G29" s="61"/>
      <c r="H29" s="61"/>
      <c r="I29" s="62"/>
    </row>
    <row r="30" spans="1:16" x14ac:dyDescent="0.25">
      <c r="K30" s="159"/>
      <c r="L30" s="159"/>
    </row>
  </sheetData>
  <mergeCells count="5">
    <mergeCell ref="A6:A8"/>
    <mergeCell ref="B6:B8"/>
    <mergeCell ref="I7:I8"/>
    <mergeCell ref="A26:B26"/>
    <mergeCell ref="A27:B27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29"/>
  <sheetViews>
    <sheetView topLeftCell="A20" workbookViewId="0">
      <selection activeCell="G34" sqref="G34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66" customFormat="1" ht="15.75" x14ac:dyDescent="0.25">
      <c r="A2" s="64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9" s="66" customFormat="1" ht="15.75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x14ac:dyDescent="0.25">
      <c r="A4" s="69" t="s">
        <v>1</v>
      </c>
      <c r="B4" s="27" t="s">
        <v>2</v>
      </c>
      <c r="C4" s="70" t="s">
        <v>3</v>
      </c>
      <c r="D4" s="71">
        <v>14</v>
      </c>
      <c r="E4" s="72"/>
      <c r="F4" s="72"/>
      <c r="G4" s="72"/>
      <c r="H4" s="72"/>
      <c r="I4" s="72"/>
      <c r="J4" s="72"/>
      <c r="K4" s="73"/>
      <c r="L4" s="73"/>
      <c r="M4" s="73"/>
      <c r="N4" s="73"/>
    </row>
    <row r="5" spans="1:19" x14ac:dyDescent="0.25">
      <c r="A5" s="74"/>
      <c r="B5" s="75"/>
      <c r="C5" s="75"/>
      <c r="D5" s="75"/>
      <c r="E5" s="72"/>
      <c r="F5" s="72"/>
      <c r="G5" s="72"/>
      <c r="H5" s="72"/>
      <c r="I5" s="72"/>
      <c r="J5" s="72"/>
      <c r="K5" s="73"/>
      <c r="L5" s="73"/>
      <c r="M5" s="73"/>
      <c r="N5" s="73"/>
    </row>
    <row r="6" spans="1:19" x14ac:dyDescent="0.25">
      <c r="A6" s="69" t="s">
        <v>18</v>
      </c>
      <c r="B6" s="27" t="s">
        <v>19</v>
      </c>
      <c r="C6" s="70" t="s">
        <v>20</v>
      </c>
      <c r="D6" s="71">
        <v>1014045</v>
      </c>
      <c r="E6" s="76"/>
      <c r="F6" s="77"/>
      <c r="G6" s="77"/>
      <c r="H6" s="77"/>
      <c r="I6" s="77"/>
      <c r="J6" s="77"/>
      <c r="K6" s="73"/>
      <c r="L6" s="73"/>
      <c r="M6" s="73"/>
      <c r="N6" s="73"/>
    </row>
    <row r="7" spans="1:19" ht="15.75" thickBot="1" x14ac:dyDescent="0.3">
      <c r="A7" s="206"/>
      <c r="B7" s="207"/>
    </row>
    <row r="8" spans="1:19" s="78" customFormat="1" ht="15.75" x14ac:dyDescent="0.25">
      <c r="A8" s="180"/>
      <c r="B8" s="181" t="s">
        <v>0</v>
      </c>
      <c r="C8" s="182"/>
      <c r="D8" s="182"/>
      <c r="E8" s="182"/>
      <c r="F8" s="182" t="s">
        <v>43</v>
      </c>
      <c r="G8" s="182"/>
      <c r="H8" s="182"/>
      <c r="I8" s="182" t="s">
        <v>44</v>
      </c>
      <c r="J8" s="182"/>
      <c r="K8" s="182"/>
      <c r="L8" s="182" t="s">
        <v>45</v>
      </c>
      <c r="M8" s="182"/>
      <c r="N8" s="182"/>
      <c r="O8" s="182" t="s">
        <v>46</v>
      </c>
      <c r="P8" s="208" t="s">
        <v>47</v>
      </c>
      <c r="Q8" s="209"/>
      <c r="R8" s="210"/>
      <c r="S8" s="211" t="s">
        <v>48</v>
      </c>
    </row>
    <row r="9" spans="1:19" s="79" customFormat="1" ht="11.25" customHeight="1" x14ac:dyDescent="0.25">
      <c r="A9" s="213" t="s">
        <v>49</v>
      </c>
      <c r="B9" s="214" t="s">
        <v>50</v>
      </c>
      <c r="C9" s="201" t="s">
        <v>51</v>
      </c>
      <c r="D9" s="201" t="s">
        <v>52</v>
      </c>
      <c r="E9" s="201" t="s">
        <v>53</v>
      </c>
      <c r="F9" s="204" t="s">
        <v>54</v>
      </c>
      <c r="G9" s="201" t="s">
        <v>55</v>
      </c>
      <c r="H9" s="201" t="s">
        <v>56</v>
      </c>
      <c r="I9" s="204" t="s">
        <v>57</v>
      </c>
      <c r="J9" s="205" t="s">
        <v>127</v>
      </c>
      <c r="K9" s="205" t="s">
        <v>128</v>
      </c>
      <c r="L9" s="204" t="s">
        <v>58</v>
      </c>
      <c r="M9" s="201" t="s">
        <v>122</v>
      </c>
      <c r="N9" s="201" t="s">
        <v>123</v>
      </c>
      <c r="O9" s="204" t="s">
        <v>59</v>
      </c>
      <c r="P9" s="215" t="s">
        <v>60</v>
      </c>
      <c r="Q9" s="215" t="s">
        <v>61</v>
      </c>
      <c r="R9" s="215" t="s">
        <v>62</v>
      </c>
      <c r="S9" s="212"/>
    </row>
    <row r="10" spans="1:19" s="79" customFormat="1" ht="83.25" customHeight="1" x14ac:dyDescent="0.25">
      <c r="A10" s="213"/>
      <c r="B10" s="214"/>
      <c r="C10" s="201"/>
      <c r="D10" s="201"/>
      <c r="E10" s="201"/>
      <c r="F10" s="204"/>
      <c r="G10" s="201"/>
      <c r="H10" s="201"/>
      <c r="I10" s="204"/>
      <c r="J10" s="205"/>
      <c r="K10" s="205"/>
      <c r="L10" s="204"/>
      <c r="M10" s="201"/>
      <c r="N10" s="201"/>
      <c r="O10" s="204"/>
      <c r="P10" s="215"/>
      <c r="Q10" s="215"/>
      <c r="R10" s="215"/>
      <c r="S10" s="212"/>
    </row>
    <row r="11" spans="1:19" s="34" customFormat="1" ht="111.75" customHeight="1" x14ac:dyDescent="0.25">
      <c r="A11" s="183" t="s">
        <v>63</v>
      </c>
      <c r="B11" s="154" t="s">
        <v>114</v>
      </c>
      <c r="C11" s="171" t="s">
        <v>64</v>
      </c>
      <c r="D11" s="80">
        <v>206</v>
      </c>
      <c r="E11" s="80">
        <v>36313</v>
      </c>
      <c r="F11" s="172">
        <f>E11/D11</f>
        <v>176.27669902912621</v>
      </c>
      <c r="G11" s="80">
        <v>190</v>
      </c>
      <c r="H11" s="80">
        <v>43107</v>
      </c>
      <c r="I11" s="172">
        <f t="shared" ref="I11:I15" si="0">H11/G11</f>
        <v>226.87894736842105</v>
      </c>
      <c r="J11" s="80">
        <v>58</v>
      </c>
      <c r="K11" s="80">
        <v>11462</v>
      </c>
      <c r="L11" s="172">
        <f t="shared" ref="L11:L14" si="1">K11/J11</f>
        <v>197.62068965517241</v>
      </c>
      <c r="M11" s="80">
        <v>66</v>
      </c>
      <c r="N11" s="80">
        <v>11274</v>
      </c>
      <c r="O11" s="172">
        <f t="shared" ref="O11:O14" si="2">N11/M11</f>
        <v>170.81818181818181</v>
      </c>
      <c r="P11" s="80">
        <f>O11-F11</f>
        <v>-5.4585172109443931</v>
      </c>
      <c r="Q11" s="80">
        <f t="shared" ref="Q11:Q14" si="3">O11-I11</f>
        <v>-56.060765550239239</v>
      </c>
      <c r="R11" s="172">
        <f t="shared" ref="R11:R14" si="4">O11-L11</f>
        <v>-26.8025078369906</v>
      </c>
      <c r="S11" s="170" t="s">
        <v>141</v>
      </c>
    </row>
    <row r="12" spans="1:19" s="34" customFormat="1" ht="87" customHeight="1" x14ac:dyDescent="0.25">
      <c r="A12" s="183" t="s">
        <v>65</v>
      </c>
      <c r="B12" s="154" t="s">
        <v>116</v>
      </c>
      <c r="C12" s="171" t="s">
        <v>66</v>
      </c>
      <c r="D12" s="80">
        <v>8</v>
      </c>
      <c r="E12" s="80">
        <v>1504</v>
      </c>
      <c r="F12" s="172">
        <f>E12/D12</f>
        <v>188</v>
      </c>
      <c r="G12" s="80">
        <v>11</v>
      </c>
      <c r="H12" s="80">
        <v>6454</v>
      </c>
      <c r="I12" s="172">
        <f t="shared" si="0"/>
        <v>586.72727272727275</v>
      </c>
      <c r="J12" s="80">
        <v>3</v>
      </c>
      <c r="K12" s="80">
        <f>1760.18181818182-787</f>
        <v>973.18181818182006</v>
      </c>
      <c r="L12" s="172">
        <f t="shared" si="1"/>
        <v>324.39393939394</v>
      </c>
      <c r="M12" s="80">
        <v>3</v>
      </c>
      <c r="N12" s="80">
        <v>487</v>
      </c>
      <c r="O12" s="172">
        <f t="shared" si="2"/>
        <v>162.33333333333334</v>
      </c>
      <c r="P12" s="80">
        <f>O12-F12</f>
        <v>-25.666666666666657</v>
      </c>
      <c r="Q12" s="80">
        <f t="shared" si="3"/>
        <v>-424.39393939393938</v>
      </c>
      <c r="R12" s="172">
        <f t="shared" si="4"/>
        <v>-162.06060606060666</v>
      </c>
      <c r="S12" s="170" t="s">
        <v>133</v>
      </c>
    </row>
    <row r="13" spans="1:19" s="34" customFormat="1" ht="66" customHeight="1" x14ac:dyDescent="0.25">
      <c r="A13" s="183" t="s">
        <v>67</v>
      </c>
      <c r="B13" s="154" t="s">
        <v>115</v>
      </c>
      <c r="C13" s="171" t="s">
        <v>68</v>
      </c>
      <c r="D13" s="80">
        <v>34</v>
      </c>
      <c r="E13" s="80">
        <v>1108</v>
      </c>
      <c r="F13" s="172">
        <f>E13/D13</f>
        <v>32.588235294117645</v>
      </c>
      <c r="G13" s="80">
        <v>48</v>
      </c>
      <c r="H13" s="80">
        <v>2885</v>
      </c>
      <c r="I13" s="172">
        <f t="shared" si="0"/>
        <v>60.104166666666664</v>
      </c>
      <c r="J13" s="80">
        <v>16</v>
      </c>
      <c r="K13" s="80">
        <v>961.66666666666663</v>
      </c>
      <c r="L13" s="172">
        <f t="shared" si="1"/>
        <v>60.104166666666664</v>
      </c>
      <c r="M13" s="80">
        <v>14</v>
      </c>
      <c r="N13" s="80">
        <v>250</v>
      </c>
      <c r="O13" s="172">
        <f t="shared" si="2"/>
        <v>17.857142857142858</v>
      </c>
      <c r="P13" s="80">
        <f>O13-F13</f>
        <v>-14.731092436974787</v>
      </c>
      <c r="Q13" s="80">
        <f t="shared" si="3"/>
        <v>-42.24702380952381</v>
      </c>
      <c r="R13" s="172">
        <f t="shared" si="4"/>
        <v>-42.24702380952381</v>
      </c>
      <c r="S13" s="170" t="s">
        <v>121</v>
      </c>
    </row>
    <row r="14" spans="1:19" s="34" customFormat="1" ht="63" customHeight="1" x14ac:dyDescent="0.25">
      <c r="A14" s="183" t="s">
        <v>69</v>
      </c>
      <c r="B14" s="154" t="s">
        <v>117</v>
      </c>
      <c r="C14" s="171" t="s">
        <v>66</v>
      </c>
      <c r="D14" s="80">
        <v>248</v>
      </c>
      <c r="E14" s="80">
        <v>977</v>
      </c>
      <c r="F14" s="172">
        <f>E14/D14</f>
        <v>3.939516129032258</v>
      </c>
      <c r="G14" s="80">
        <v>249</v>
      </c>
      <c r="H14" s="80">
        <v>2076</v>
      </c>
      <c r="I14" s="172">
        <f t="shared" si="0"/>
        <v>8.3373493975903621</v>
      </c>
      <c r="J14" s="80">
        <v>77</v>
      </c>
      <c r="K14" s="80">
        <v>642</v>
      </c>
      <c r="L14" s="172">
        <f t="shared" si="1"/>
        <v>8.3376623376623371</v>
      </c>
      <c r="M14" s="80">
        <v>83</v>
      </c>
      <c r="N14" s="80">
        <v>469</v>
      </c>
      <c r="O14" s="172">
        <f t="shared" si="2"/>
        <v>5.6506024096385543</v>
      </c>
      <c r="P14" s="80">
        <f>O14-F14</f>
        <v>1.7110862806062963</v>
      </c>
      <c r="Q14" s="80">
        <f t="shared" si="3"/>
        <v>-2.6867469879518078</v>
      </c>
      <c r="R14" s="172">
        <f t="shared" si="4"/>
        <v>-2.6870599280237828</v>
      </c>
      <c r="S14" s="170" t="s">
        <v>142</v>
      </c>
    </row>
    <row r="15" spans="1:19" s="34" customFormat="1" ht="53.25" customHeight="1" thickBot="1" x14ac:dyDescent="0.3">
      <c r="A15" s="184" t="s">
        <v>89</v>
      </c>
      <c r="B15" s="155" t="s">
        <v>139</v>
      </c>
      <c r="C15" s="185" t="s">
        <v>140</v>
      </c>
      <c r="D15" s="153"/>
      <c r="E15" s="153"/>
      <c r="F15" s="186">
        <v>0</v>
      </c>
      <c r="G15" s="153">
        <v>1</v>
      </c>
      <c r="H15" s="153">
        <v>2000</v>
      </c>
      <c r="I15" s="186">
        <f t="shared" si="0"/>
        <v>2000</v>
      </c>
      <c r="J15" s="153"/>
      <c r="K15" s="153"/>
      <c r="L15" s="186"/>
      <c r="M15" s="153"/>
      <c r="N15" s="153"/>
      <c r="O15" s="186"/>
      <c r="P15" s="153"/>
      <c r="Q15" s="153"/>
      <c r="R15" s="186"/>
      <c r="S15" s="187" t="s">
        <v>138</v>
      </c>
    </row>
    <row r="16" spans="1:19" s="25" customFormat="1" x14ac:dyDescent="0.25">
      <c r="B16" s="81"/>
      <c r="K16" s="163"/>
      <c r="L16" s="163"/>
      <c r="M16" s="163"/>
      <c r="N16" s="163"/>
      <c r="O16" s="163"/>
    </row>
    <row r="17" spans="1:86" ht="15.75" thickBot="1" x14ac:dyDescent="0.3">
      <c r="A17" s="202" t="s">
        <v>70</v>
      </c>
      <c r="B17" s="203"/>
      <c r="C17" s="203"/>
      <c r="D17" s="203"/>
      <c r="E17" s="203"/>
      <c r="F17" s="203"/>
      <c r="K17" s="156"/>
      <c r="L17" s="156">
        <f>SUM(L11:L16)</f>
        <v>590.45645805344134</v>
      </c>
      <c r="M17" s="156">
        <f>SUM(M11:M16)</f>
        <v>166</v>
      </c>
      <c r="N17" s="156">
        <v>142</v>
      </c>
    </row>
    <row r="18" spans="1:86" ht="34.5" thickTop="1" x14ac:dyDescent="0.25">
      <c r="A18" s="82" t="s">
        <v>49</v>
      </c>
      <c r="B18" s="83" t="s">
        <v>50</v>
      </c>
      <c r="C18" s="84" t="s">
        <v>71</v>
      </c>
      <c r="D18" s="84" t="s">
        <v>72</v>
      </c>
      <c r="E18" s="84" t="s">
        <v>73</v>
      </c>
      <c r="F18" s="85" t="s">
        <v>48</v>
      </c>
      <c r="K18" s="166"/>
      <c r="L18" s="161"/>
      <c r="M18" s="161"/>
      <c r="N18" s="162">
        <f>SUM(N16:N17)</f>
        <v>142</v>
      </c>
    </row>
    <row r="19" spans="1:86" x14ac:dyDescent="0.25">
      <c r="A19" s="86" t="s">
        <v>63</v>
      </c>
      <c r="B19" s="27" t="s">
        <v>74</v>
      </c>
      <c r="C19" s="27"/>
      <c r="D19" s="27"/>
      <c r="E19" s="87">
        <v>0</v>
      </c>
      <c r="F19" s="88"/>
    </row>
    <row r="20" spans="1:86" ht="15.75" thickBot="1" x14ac:dyDescent="0.3">
      <c r="A20" s="89" t="s">
        <v>69</v>
      </c>
      <c r="B20" s="90" t="s">
        <v>75</v>
      </c>
      <c r="C20" s="91"/>
      <c r="D20" s="91"/>
      <c r="E20" s="92">
        <v>0</v>
      </c>
      <c r="F20" s="93"/>
    </row>
    <row r="21" spans="1:86" s="25" customFormat="1" ht="15.75" thickTop="1" x14ac:dyDescent="0.25">
      <c r="A21" s="8"/>
      <c r="B21" s="8"/>
      <c r="C21" s="8"/>
      <c r="D21" s="8"/>
      <c r="E21" s="94"/>
      <c r="F21" s="8"/>
      <c r="K21" s="167"/>
    </row>
    <row r="22" spans="1:86" s="25" customFormat="1" x14ac:dyDescent="0.25">
      <c r="A22" s="8"/>
      <c r="B22" s="8"/>
      <c r="C22" s="8"/>
      <c r="D22" s="8"/>
      <c r="E22" s="94"/>
      <c r="F22" s="8"/>
    </row>
    <row r="24" spans="1:86" ht="15.75" x14ac:dyDescent="0.25">
      <c r="BG24" s="142"/>
      <c r="BH24" s="142"/>
      <c r="BI24" s="142"/>
      <c r="BJ24" s="142"/>
      <c r="BK24" s="142"/>
      <c r="BL24" s="142" t="e">
        <f>#REF!+#REF!+#REF!+#REF!</f>
        <v>#REF!</v>
      </c>
      <c r="BM24" s="142"/>
      <c r="BN24" s="142" t="e">
        <f>#REF!+#REF!+#REF!+#REF!</f>
        <v>#REF!</v>
      </c>
      <c r="BO24" s="142"/>
      <c r="BP24" s="142"/>
      <c r="BQ24" s="148"/>
      <c r="BR24" s="146" t="e">
        <f>SUM(#REF!)</f>
        <v>#REF!</v>
      </c>
      <c r="BS24" s="147" t="e">
        <f>SUM(#REF!)</f>
        <v>#REF!</v>
      </c>
      <c r="BT24" s="147" t="e">
        <f>SUM(#REF!)</f>
        <v>#REF!</v>
      </c>
      <c r="BU24" s="147" t="e">
        <f>SUM(#REF!)</f>
        <v>#REF!</v>
      </c>
      <c r="BV24" s="147" t="e">
        <f>SUM(#REF!)</f>
        <v>#REF!</v>
      </c>
      <c r="BW24" s="147" t="e">
        <f>SUM(#REF!)</f>
        <v>#REF!</v>
      </c>
      <c r="BX24" s="147" t="e">
        <f>SUM(#REF!)</f>
        <v>#REF!</v>
      </c>
      <c r="BY24" s="147" t="e">
        <f>SUM(#REF!)</f>
        <v>#REF!</v>
      </c>
      <c r="BZ24" s="147" t="e">
        <f>SUM(#REF!)</f>
        <v>#REF!</v>
      </c>
      <c r="CA24" s="147" t="e">
        <f>SUM(#REF!)</f>
        <v>#REF!</v>
      </c>
      <c r="CB24" s="147" t="e">
        <f>SUM(#REF!)</f>
        <v>#REF!</v>
      </c>
      <c r="CC24" s="147" t="e">
        <f>SUM(#REF!)</f>
        <v>#REF!</v>
      </c>
      <c r="CD24" s="147" t="e">
        <f>SUM(#REF!)</f>
        <v>#REF!</v>
      </c>
      <c r="CE24" s="147" t="e">
        <f>SUM(#REF!)</f>
        <v>#REF!</v>
      </c>
      <c r="CF24" s="147" t="e">
        <f>SUM(#REF!)</f>
        <v>#REF!</v>
      </c>
      <c r="CG24" s="147" t="e">
        <f>SUM(#REF!)</f>
        <v>#REF!</v>
      </c>
      <c r="CH24" s="142"/>
    </row>
    <row r="25" spans="1:86" ht="16.5" thickBot="1" x14ac:dyDescent="0.3"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9"/>
      <c r="BR25" s="143"/>
      <c r="BS25" s="144"/>
      <c r="BT25" s="144"/>
      <c r="BU25" s="145"/>
      <c r="BV25" s="143"/>
      <c r="BW25" s="144"/>
      <c r="BX25" s="144"/>
      <c r="BY25" s="145"/>
      <c r="BZ25" s="143"/>
      <c r="CA25" s="144"/>
      <c r="CB25" s="144"/>
      <c r="CC25" s="145"/>
      <c r="CD25" s="143"/>
      <c r="CE25" s="144"/>
      <c r="CF25" s="144"/>
      <c r="CG25" s="145"/>
      <c r="CH25" s="142"/>
    </row>
    <row r="26" spans="1:86" ht="16.5" thickBot="1" x14ac:dyDescent="0.3"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50" t="e">
        <f>BR24-#REF!</f>
        <v>#REF!</v>
      </c>
      <c r="BS26" s="151" t="e">
        <f>BS24-#REF!</f>
        <v>#REF!</v>
      </c>
      <c r="BT26" s="151"/>
      <c r="BU26" s="152" t="e">
        <f>BU24-#REF!</f>
        <v>#REF!</v>
      </c>
      <c r="BV26" s="150" t="e">
        <f>#REF!-BV24</f>
        <v>#REF!</v>
      </c>
      <c r="BW26" s="150" t="e">
        <f>#REF!-BW24</f>
        <v>#REF!</v>
      </c>
      <c r="BX26" s="150" t="e">
        <f>#REF!-BX24</f>
        <v>#REF!</v>
      </c>
      <c r="BY26" s="150" t="e">
        <f>#REF!-BY24</f>
        <v>#REF!</v>
      </c>
      <c r="BZ26" s="150" t="e">
        <f>#REF!-BZ24</f>
        <v>#REF!</v>
      </c>
      <c r="CA26" s="150" t="e">
        <f>#REF!-CA24</f>
        <v>#REF!</v>
      </c>
      <c r="CB26" s="150" t="e">
        <f>#REF!-CB24</f>
        <v>#REF!</v>
      </c>
      <c r="CC26" s="150" t="e">
        <f>#REF!-CC24</f>
        <v>#REF!</v>
      </c>
      <c r="CD26" s="150" t="e">
        <f>#REF!-CD24</f>
        <v>#REF!</v>
      </c>
      <c r="CE26" s="150" t="e">
        <f>#REF!-CE24</f>
        <v>#REF!</v>
      </c>
      <c r="CF26" s="150" t="e">
        <f>#REF!-CF24</f>
        <v>#REF!</v>
      </c>
      <c r="CG26" s="150" t="e">
        <f>#REF!-CG24</f>
        <v>#REF!</v>
      </c>
      <c r="CH26" s="142"/>
    </row>
    <row r="27" spans="1:86" ht="15.75" x14ac:dyDescent="0.25"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</row>
    <row r="28" spans="1:86" ht="15.75" x14ac:dyDescent="0.25"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</row>
    <row r="29" spans="1:86" ht="15.75" x14ac:dyDescent="0.25"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</row>
  </sheetData>
  <mergeCells count="22"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  <mergeCell ref="M9:M10"/>
    <mergeCell ref="A17:F17"/>
    <mergeCell ref="H9:H10"/>
    <mergeCell ref="I9:I10"/>
    <mergeCell ref="J9:J10"/>
    <mergeCell ref="K9:K10"/>
  </mergeCells>
  <pageMargins left="0.3" right="0.2" top="0.51" bottom="0.2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"/>
  <sheetViews>
    <sheetView topLeftCell="A7" zoomScaleNormal="100" workbookViewId="0">
      <selection activeCell="F23" sqref="F23"/>
    </sheetView>
  </sheetViews>
  <sheetFormatPr defaultRowHeight="15" x14ac:dyDescent="0.25"/>
  <cols>
    <col min="1" max="1" width="15.28515625" style="4" customWidth="1"/>
    <col min="2" max="2" width="54.140625" style="4" customWidth="1"/>
    <col min="3" max="3" width="17.140625" customWidth="1"/>
    <col min="4" max="4" width="14.42578125" customWidth="1"/>
    <col min="5" max="9" width="12" style="4" customWidth="1"/>
    <col min="10" max="10" width="34.28515625" style="100" customWidth="1"/>
  </cols>
  <sheetData>
    <row r="2" spans="1:15" s="66" customFormat="1" ht="15.75" x14ac:dyDescent="0.25">
      <c r="A2" s="95" t="s">
        <v>76</v>
      </c>
      <c r="B2" s="14"/>
      <c r="C2" s="96"/>
      <c r="E2" s="14"/>
      <c r="F2" s="14"/>
      <c r="G2" s="14"/>
      <c r="H2" s="14"/>
      <c r="I2" s="14"/>
      <c r="J2" s="97"/>
    </row>
    <row r="3" spans="1:15" s="100" customFormat="1" x14ac:dyDescent="0.25">
      <c r="A3" s="98" t="s">
        <v>143</v>
      </c>
      <c r="B3" s="19"/>
      <c r="C3" s="99"/>
      <c r="E3" s="19"/>
      <c r="F3" s="19"/>
      <c r="G3" s="19"/>
      <c r="H3" s="19"/>
      <c r="I3" s="19"/>
    </row>
    <row r="4" spans="1:15" ht="15.75" thickBot="1" x14ac:dyDescent="0.3"/>
    <row r="5" spans="1:15" s="101" customFormat="1" ht="24" customHeight="1" x14ac:dyDescent="0.25">
      <c r="A5" s="125" t="s">
        <v>20</v>
      </c>
      <c r="B5" s="126">
        <v>1014045</v>
      </c>
      <c r="C5" s="127" t="s">
        <v>77</v>
      </c>
      <c r="D5" s="216" t="s">
        <v>19</v>
      </c>
      <c r="E5" s="217"/>
      <c r="F5" s="217"/>
      <c r="G5" s="217"/>
      <c r="H5" s="217"/>
      <c r="I5" s="218"/>
      <c r="J5" s="128" t="s">
        <v>48</v>
      </c>
      <c r="K5" s="129"/>
      <c r="L5" s="129"/>
      <c r="M5" s="129"/>
      <c r="N5" s="129"/>
      <c r="O5" s="129"/>
    </row>
    <row r="6" spans="1:15" s="101" customFormat="1" ht="90" customHeight="1" x14ac:dyDescent="0.25">
      <c r="A6" s="104" t="s">
        <v>78</v>
      </c>
      <c r="B6" s="130" t="s">
        <v>118</v>
      </c>
      <c r="C6" s="131"/>
      <c r="D6" s="132"/>
      <c r="E6" s="133"/>
      <c r="F6" s="133"/>
      <c r="G6" s="133"/>
      <c r="H6" s="133"/>
      <c r="I6" s="134"/>
      <c r="J6" s="164" t="s">
        <v>134</v>
      </c>
      <c r="K6" s="129"/>
      <c r="L6" s="129"/>
      <c r="M6" s="129"/>
      <c r="N6" s="129"/>
      <c r="O6" s="129"/>
    </row>
    <row r="7" spans="1:15" s="101" customFormat="1" ht="15.75" customHeight="1" x14ac:dyDescent="0.25">
      <c r="A7" s="136"/>
      <c r="B7" s="137"/>
      <c r="C7" s="102"/>
      <c r="D7" s="219" t="s">
        <v>80</v>
      </c>
      <c r="E7" s="219"/>
      <c r="F7" s="219"/>
      <c r="G7" s="219"/>
      <c r="H7" s="219"/>
      <c r="I7" s="219"/>
      <c r="J7" s="135" t="s">
        <v>79</v>
      </c>
      <c r="K7" s="129"/>
      <c r="L7" s="129"/>
      <c r="M7" s="129"/>
      <c r="N7" s="129"/>
      <c r="O7" s="129"/>
    </row>
    <row r="8" spans="1:15" s="107" customFormat="1" ht="70.5" customHeight="1" x14ac:dyDescent="0.25">
      <c r="A8" s="220" t="s">
        <v>109</v>
      </c>
      <c r="B8" s="221"/>
      <c r="C8" s="102" t="s">
        <v>81</v>
      </c>
      <c r="D8" s="103" t="s">
        <v>110</v>
      </c>
      <c r="E8" s="104" t="s">
        <v>82</v>
      </c>
      <c r="F8" s="102" t="s">
        <v>83</v>
      </c>
      <c r="G8" s="102" t="s">
        <v>129</v>
      </c>
      <c r="H8" s="105" t="s">
        <v>130</v>
      </c>
      <c r="I8" s="106" t="s">
        <v>84</v>
      </c>
      <c r="J8" s="138"/>
    </row>
    <row r="9" spans="1:15" s="101" customFormat="1" ht="83.25" customHeight="1" x14ac:dyDescent="0.25">
      <c r="A9" s="173" t="s">
        <v>85</v>
      </c>
      <c r="B9" s="178" t="s">
        <v>114</v>
      </c>
      <c r="C9" s="139" t="s">
        <v>63</v>
      </c>
      <c r="D9" s="139" t="s">
        <v>104</v>
      </c>
      <c r="E9" s="139">
        <v>206</v>
      </c>
      <c r="F9" s="139">
        <v>190</v>
      </c>
      <c r="G9" s="139">
        <v>58</v>
      </c>
      <c r="H9" s="179">
        <v>66</v>
      </c>
      <c r="I9" s="174">
        <f t="shared" ref="I9:I12" si="0">H9/G9</f>
        <v>1.1379310344827587</v>
      </c>
      <c r="J9" s="170" t="s">
        <v>141</v>
      </c>
      <c r="K9" s="129"/>
      <c r="L9" s="129"/>
      <c r="M9" s="129"/>
      <c r="N9" s="129"/>
      <c r="O9" s="129"/>
    </row>
    <row r="10" spans="1:15" s="101" customFormat="1" ht="68.25" customHeight="1" x14ac:dyDescent="0.25">
      <c r="A10" s="173" t="s">
        <v>86</v>
      </c>
      <c r="B10" s="178" t="s">
        <v>116</v>
      </c>
      <c r="C10" s="139" t="s">
        <v>65</v>
      </c>
      <c r="D10" s="139" t="s">
        <v>106</v>
      </c>
      <c r="E10" s="139">
        <v>8</v>
      </c>
      <c r="F10" s="139">
        <v>11</v>
      </c>
      <c r="G10" s="139">
        <v>3</v>
      </c>
      <c r="H10" s="179">
        <v>3</v>
      </c>
      <c r="I10" s="174">
        <f t="shared" si="0"/>
        <v>1</v>
      </c>
      <c r="J10" s="170" t="s">
        <v>133</v>
      </c>
      <c r="K10" s="129"/>
      <c r="L10" s="129"/>
      <c r="M10" s="129"/>
      <c r="N10" s="129"/>
      <c r="O10" s="129"/>
    </row>
    <row r="11" spans="1:15" s="101" customFormat="1" ht="28.5" customHeight="1" x14ac:dyDescent="0.25">
      <c r="A11" s="173" t="s">
        <v>87</v>
      </c>
      <c r="B11" s="178" t="s">
        <v>115</v>
      </c>
      <c r="C11" s="139" t="s">
        <v>67</v>
      </c>
      <c r="D11" s="139" t="s">
        <v>107</v>
      </c>
      <c r="E11" s="139">
        <v>34</v>
      </c>
      <c r="F11" s="139">
        <v>48</v>
      </c>
      <c r="G11" s="139">
        <v>16</v>
      </c>
      <c r="H11" s="139">
        <v>14</v>
      </c>
      <c r="I11" s="174">
        <f t="shared" si="0"/>
        <v>0.875</v>
      </c>
      <c r="J11" s="170" t="s">
        <v>121</v>
      </c>
      <c r="K11" s="129"/>
      <c r="L11" s="129"/>
      <c r="M11" s="129"/>
      <c r="N11" s="129"/>
      <c r="O11" s="129"/>
    </row>
    <row r="12" spans="1:15" ht="34.5" customHeight="1" x14ac:dyDescent="0.25">
      <c r="A12" s="173" t="s">
        <v>105</v>
      </c>
      <c r="B12" s="178" t="s">
        <v>117</v>
      </c>
      <c r="C12" s="139" t="s">
        <v>69</v>
      </c>
      <c r="D12" s="139" t="s">
        <v>108</v>
      </c>
      <c r="E12" s="139">
        <v>248</v>
      </c>
      <c r="F12" s="139">
        <v>249</v>
      </c>
      <c r="G12" s="139">
        <v>77</v>
      </c>
      <c r="H12" s="139">
        <v>83</v>
      </c>
      <c r="I12" s="174">
        <f t="shared" si="0"/>
        <v>1.0779220779220779</v>
      </c>
      <c r="J12" s="170" t="s">
        <v>142</v>
      </c>
      <c r="K12" s="140"/>
      <c r="L12" s="140"/>
      <c r="M12" s="140"/>
      <c r="N12" s="140"/>
      <c r="O12" s="140"/>
    </row>
    <row r="13" spans="1:15" s="100" customFormat="1" ht="12.75" x14ac:dyDescent="0.2">
      <c r="A13" s="141"/>
      <c r="B13" s="141"/>
      <c r="C13" s="140"/>
      <c r="D13" s="140"/>
      <c r="E13" s="141"/>
      <c r="F13" s="141"/>
      <c r="G13" s="141"/>
      <c r="H13" s="141"/>
      <c r="I13" s="141"/>
    </row>
    <row r="14" spans="1:15" x14ac:dyDescent="0.25">
      <c r="A14" s="108" t="s">
        <v>111</v>
      </c>
      <c r="B14" s="100"/>
      <c r="C14" s="109"/>
      <c r="D14" s="100"/>
      <c r="E14" s="19"/>
      <c r="F14" s="19"/>
      <c r="G14" s="19"/>
      <c r="H14" s="19"/>
      <c r="I14" s="19"/>
      <c r="K14" s="140"/>
      <c r="L14" s="140"/>
      <c r="M14" s="140"/>
      <c r="N14" s="140"/>
      <c r="O14" s="140"/>
    </row>
    <row r="15" spans="1:15" x14ac:dyDescent="0.25">
      <c r="A15" s="108" t="s">
        <v>112</v>
      </c>
      <c r="B15" s="100"/>
      <c r="C15" s="109"/>
      <c r="D15" s="100"/>
      <c r="E15" s="19"/>
      <c r="F15" s="19"/>
      <c r="G15" s="19"/>
      <c r="H15" s="19"/>
      <c r="I15" s="19"/>
      <c r="K15" s="140"/>
      <c r="L15" s="140"/>
      <c r="M15" s="140"/>
      <c r="N15" s="140"/>
      <c r="O15" s="140"/>
    </row>
    <row r="16" spans="1:15" x14ac:dyDescent="0.25">
      <c r="A16" s="108" t="s">
        <v>113</v>
      </c>
      <c r="B16" s="100"/>
      <c r="C16" s="109"/>
      <c r="D16" s="100"/>
      <c r="E16" s="19"/>
      <c r="F16" s="19"/>
      <c r="G16" s="19"/>
      <c r="H16" s="19"/>
      <c r="I16" s="19"/>
      <c r="K16" s="140"/>
      <c r="L16" s="140"/>
      <c r="M16" s="140"/>
      <c r="N16" s="140"/>
      <c r="O16" s="140"/>
    </row>
    <row r="17" spans="1:15" x14ac:dyDescent="0.25">
      <c r="A17" s="108" t="s">
        <v>88</v>
      </c>
      <c r="B17" s="100"/>
      <c r="C17" s="109"/>
      <c r="D17" s="100"/>
      <c r="E17" s="19"/>
      <c r="F17" s="19"/>
      <c r="G17" s="19"/>
      <c r="H17" s="19"/>
      <c r="I17" s="19"/>
      <c r="K17" s="140"/>
      <c r="L17" s="140"/>
      <c r="M17" s="140"/>
      <c r="N17" s="140"/>
      <c r="O17" s="140"/>
    </row>
    <row r="19" spans="1:15" s="120" customFormat="1" ht="12.75" x14ac:dyDescent="0.25"/>
    <row r="20" spans="1:15" s="120" customFormat="1" ht="12.75" x14ac:dyDescent="0.25"/>
  </sheetData>
  <mergeCells count="3">
    <mergeCell ref="D5:I5"/>
    <mergeCell ref="D7:I7"/>
    <mergeCell ref="A8:B8"/>
  </mergeCells>
  <pageMargins left="0.36" right="0.1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workbookViewId="0">
      <selection activeCell="K28" sqref="K28"/>
    </sheetView>
  </sheetViews>
  <sheetFormatPr defaultRowHeight="12.75" x14ac:dyDescent="0.25"/>
  <cols>
    <col min="1" max="1" width="9.140625" style="120"/>
    <col min="2" max="2" width="31.42578125" style="120" customWidth="1"/>
    <col min="3" max="7" width="10.42578125" style="120" customWidth="1"/>
    <col min="8" max="8" width="14.5703125" style="120" customWidth="1"/>
    <col min="9" max="9" width="14.140625" style="120" customWidth="1"/>
    <col min="10" max="10" width="10.42578125" style="120" customWidth="1"/>
    <col min="11" max="11" width="18.5703125" style="120" customWidth="1"/>
    <col min="12" max="16384" width="9.140625" style="120"/>
  </cols>
  <sheetData>
    <row r="2" spans="1:11" s="111" customFormat="1" ht="15.75" x14ac:dyDescent="0.25">
      <c r="A2" s="110" t="s">
        <v>90</v>
      </c>
      <c r="C2" s="112"/>
      <c r="G2" s="113"/>
      <c r="H2" s="113"/>
      <c r="I2" s="113"/>
    </row>
    <row r="3" spans="1:11" s="115" customFormat="1" x14ac:dyDescent="0.25">
      <c r="A3" s="114"/>
      <c r="G3" s="116"/>
      <c r="H3" s="116"/>
      <c r="I3" s="116"/>
    </row>
    <row r="4" spans="1:11" s="118" customFormat="1" x14ac:dyDescent="0.25">
      <c r="A4" s="117" t="s">
        <v>91</v>
      </c>
      <c r="C4" s="117"/>
      <c r="G4" s="119"/>
      <c r="H4" s="119"/>
      <c r="I4" s="119"/>
    </row>
    <row r="5" spans="1:11" ht="13.5" thickBot="1" x14ac:dyDescent="0.3">
      <c r="C5" s="121"/>
      <c r="E5" s="121"/>
      <c r="F5" s="121"/>
      <c r="G5" s="122"/>
      <c r="H5" s="122"/>
      <c r="I5" s="122"/>
    </row>
    <row r="6" spans="1:11" ht="33.75" customHeight="1" x14ac:dyDescent="0.25">
      <c r="A6" s="225" t="s">
        <v>92</v>
      </c>
      <c r="B6" s="227" t="s">
        <v>93</v>
      </c>
      <c r="C6" s="169" t="s">
        <v>94</v>
      </c>
      <c r="D6" s="169" t="s">
        <v>95</v>
      </c>
      <c r="E6" s="169" t="s">
        <v>96</v>
      </c>
      <c r="F6" s="169" t="s">
        <v>132</v>
      </c>
      <c r="G6" s="227" t="s">
        <v>119</v>
      </c>
      <c r="H6" s="227" t="s">
        <v>97</v>
      </c>
      <c r="I6" s="227" t="s">
        <v>98</v>
      </c>
      <c r="J6" s="227" t="s">
        <v>99</v>
      </c>
      <c r="K6" s="222" t="s">
        <v>48</v>
      </c>
    </row>
    <row r="7" spans="1:11" ht="12.75" customHeight="1" x14ac:dyDescent="0.25">
      <c r="A7" s="226"/>
      <c r="B7" s="224"/>
      <c r="C7" s="168" t="s">
        <v>100</v>
      </c>
      <c r="D7" s="168" t="s">
        <v>101</v>
      </c>
      <c r="E7" s="168" t="s">
        <v>101</v>
      </c>
      <c r="F7" s="224" t="s">
        <v>102</v>
      </c>
      <c r="G7" s="224"/>
      <c r="H7" s="224"/>
      <c r="I7" s="224"/>
      <c r="J7" s="224"/>
      <c r="K7" s="223"/>
    </row>
    <row r="8" spans="1:11" ht="50.25" customHeight="1" x14ac:dyDescent="0.25">
      <c r="A8" s="226"/>
      <c r="B8" s="224"/>
      <c r="C8" s="168" t="s">
        <v>103</v>
      </c>
      <c r="D8" s="168" t="s">
        <v>103</v>
      </c>
      <c r="E8" s="168" t="s">
        <v>103</v>
      </c>
      <c r="F8" s="224"/>
      <c r="G8" s="224"/>
      <c r="H8" s="224"/>
      <c r="I8" s="224"/>
      <c r="J8" s="224"/>
      <c r="K8" s="223"/>
    </row>
    <row r="9" spans="1:11" ht="50.25" customHeight="1" thickBot="1" x14ac:dyDescent="0.3">
      <c r="A9" s="123" t="s">
        <v>120</v>
      </c>
      <c r="B9" s="177" t="s">
        <v>131</v>
      </c>
      <c r="C9" s="188">
        <v>2000</v>
      </c>
      <c r="D9" s="124">
        <v>2022</v>
      </c>
      <c r="E9" s="124">
        <v>2022</v>
      </c>
      <c r="F9" s="175">
        <v>0</v>
      </c>
      <c r="G9" s="188">
        <v>2000</v>
      </c>
      <c r="H9" s="175">
        <v>0</v>
      </c>
      <c r="I9" s="175">
        <v>0</v>
      </c>
      <c r="J9" s="175">
        <v>0</v>
      </c>
      <c r="K9" s="176" t="s">
        <v>138</v>
      </c>
    </row>
    <row r="10" spans="1:11" x14ac:dyDescent="0.25">
      <c r="A10" s="122"/>
      <c r="B10" s="122"/>
      <c r="C10" s="122"/>
      <c r="D10" s="122"/>
      <c r="E10" s="122"/>
      <c r="F10" s="122"/>
      <c r="G10" s="122"/>
      <c r="H10" s="122"/>
      <c r="I10" s="122"/>
    </row>
    <row r="11" spans="1:11" x14ac:dyDescent="0.25">
      <c r="E11" s="122"/>
      <c r="F11" s="122"/>
      <c r="G11" s="122"/>
      <c r="H11" s="122"/>
      <c r="I11" s="122"/>
    </row>
    <row r="12" spans="1:11" x14ac:dyDescent="0.25">
      <c r="G12" s="122"/>
      <c r="H12" s="122"/>
      <c r="I12" s="122"/>
    </row>
  </sheetData>
  <mergeCells count="8">
    <mergeCell ref="K6:K8"/>
    <mergeCell ref="F7:F8"/>
    <mergeCell ref="A6:A8"/>
    <mergeCell ref="B6:B8"/>
    <mergeCell ref="G6:G8"/>
    <mergeCell ref="H6:H8"/>
    <mergeCell ref="I6:I8"/>
    <mergeCell ref="J6:J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2022-06-06T08:21:12Z</dcterms:modified>
</cp:coreProperties>
</file>