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filterPrivacy="1" codeName="ThisWorkbook"/>
  <xr:revisionPtr revIDLastSave="0" documentId="13_ncr:1_{05809A8F-C81E-45D1-8CCE-32A6EE73A753}" xr6:coauthVersionLast="36" xr6:coauthVersionMax="36" xr10:uidLastSave="{00000000-0000-0000-0000-000000000000}"/>
  <bookViews>
    <workbookView xWindow="0" yWindow="0" windowWidth="25200" windowHeight="10650" firstSheet="2" activeTab="8" xr2:uid="{00000000-000D-0000-FFFF-FFFF00000000}"/>
  </bookViews>
  <sheets>
    <sheet name="PMA" sheetId="1" r:id="rId1"/>
    <sheet name="Ndihma Juridike" sheetId="2" r:id="rId2"/>
    <sheet name="Publikimet Zyrtare" sheetId="3" r:id="rId3"/>
    <sheet name="Mjekesia Ligjore" sheetId="4" r:id="rId4"/>
    <sheet name="Sistemi i Burgjeve" sheetId="5" r:id="rId5"/>
    <sheet name="Permbarimi gjyqesor" sheetId="6" r:id="rId6"/>
    <sheet name="Komiteti i Biresimeve" sheetId="7" r:id="rId7"/>
    <sheet name="Agjencia e Pronave" sheetId="8" r:id="rId8"/>
    <sheet name="Sherbimi i Proves" sheetId="9" r:id="rId9"/>
  </sheets>
  <definedNames>
    <definedName name="JR_PAGE_ANCHOR_0_1">PMA!#REF!</definedName>
  </definedNames>
  <calcPr calcId="191029"/>
</workbook>
</file>

<file path=xl/calcChain.xml><?xml version="1.0" encoding="utf-8"?>
<calcChain xmlns="http://schemas.openxmlformats.org/spreadsheetml/2006/main">
  <c r="J275" i="9" l="1"/>
  <c r="K274" i="9"/>
  <c r="J274" i="9"/>
  <c r="J273" i="9"/>
  <c r="K272" i="9"/>
  <c r="J272" i="9"/>
  <c r="J271" i="9"/>
  <c r="K270" i="9"/>
  <c r="J270" i="9"/>
  <c r="K268" i="9"/>
  <c r="J268" i="9"/>
  <c r="N124" i="9" l="1"/>
  <c r="M74" i="9" l="1"/>
  <c r="L74" i="9"/>
  <c r="K74" i="9"/>
  <c r="Q73" i="9"/>
  <c r="M73" i="9"/>
  <c r="L73" i="9"/>
  <c r="K73" i="9"/>
  <c r="S71" i="9"/>
  <c r="S73" i="9" s="1"/>
  <c r="S74" i="9" l="1"/>
  <c r="L51" i="9"/>
  <c r="M41" i="9"/>
  <c r="L41" i="9"/>
  <c r="M40" i="9"/>
  <c r="L40" i="9"/>
  <c r="M39" i="9"/>
  <c r="L39" i="9"/>
  <c r="M38" i="9"/>
  <c r="L38" i="9"/>
  <c r="L36" i="9"/>
  <c r="M30" i="9"/>
  <c r="L30" i="9"/>
  <c r="M29" i="9"/>
  <c r="M25" i="9"/>
  <c r="M24" i="9"/>
  <c r="M22" i="9"/>
  <c r="L22" i="9"/>
  <c r="M21" i="9"/>
  <c r="L21" i="9"/>
  <c r="M20" i="9"/>
  <c r="L20" i="9"/>
  <c r="L19" i="9"/>
  <c r="L18" i="9"/>
  <c r="M17" i="9"/>
  <c r="L17" i="9"/>
  <c r="M16" i="9"/>
  <c r="L16" i="9"/>
  <c r="M15" i="9"/>
  <c r="L15" i="9"/>
  <c r="M189" i="8" l="1"/>
  <c r="M185" i="8"/>
  <c r="M186" i="8" s="1"/>
  <c r="M182" i="8"/>
  <c r="L182" i="8"/>
  <c r="M178" i="8"/>
  <c r="L178" i="8"/>
  <c r="M170" i="8"/>
  <c r="M166" i="8"/>
  <c r="M157" i="8"/>
  <c r="M158" i="8" s="1"/>
  <c r="M153" i="8"/>
  <c r="M154" i="8" s="1"/>
  <c r="M149" i="8"/>
  <c r="M150" i="8" s="1"/>
  <c r="M146" i="8"/>
  <c r="M145" i="8"/>
  <c r="M141" i="8"/>
  <c r="M142" i="8" s="1"/>
  <c r="M137" i="8"/>
  <c r="M138" i="8" s="1"/>
  <c r="N98" i="8" l="1"/>
  <c r="P97" i="8"/>
  <c r="L97" i="8"/>
  <c r="R97" i="8" s="1"/>
  <c r="I97" i="8"/>
  <c r="Q97" i="8" s="1"/>
  <c r="O96" i="8"/>
  <c r="P96" i="8" s="1"/>
  <c r="L96" i="8"/>
  <c r="I96" i="8"/>
  <c r="O95" i="8"/>
  <c r="P95" i="8" s="1"/>
  <c r="L95" i="8"/>
  <c r="R95" i="8" s="1"/>
  <c r="I95" i="8"/>
  <c r="Q95" i="8" s="1"/>
  <c r="Q96" i="8" l="1"/>
  <c r="R96" i="8"/>
  <c r="J591" i="5" l="1"/>
  <c r="J590" i="5"/>
  <c r="J589" i="5"/>
  <c r="J588" i="5"/>
  <c r="J587" i="5"/>
  <c r="J586" i="5"/>
  <c r="J585" i="5"/>
  <c r="J584" i="5"/>
  <c r="J583" i="5"/>
  <c r="J582" i="5"/>
  <c r="J581" i="5"/>
  <c r="I581" i="5"/>
  <c r="J580" i="5"/>
  <c r="I580" i="5"/>
  <c r="I579" i="5"/>
  <c r="I578" i="5"/>
  <c r="J577" i="5"/>
  <c r="I577" i="5"/>
  <c r="J576" i="5"/>
  <c r="I576" i="5"/>
  <c r="J575" i="5"/>
  <c r="I575" i="5"/>
  <c r="J574" i="5"/>
  <c r="I574" i="5"/>
  <c r="J573" i="5"/>
  <c r="I573" i="5"/>
  <c r="J572" i="5"/>
  <c r="I572" i="5"/>
  <c r="J571" i="5"/>
  <c r="I571" i="5"/>
  <c r="J570" i="5"/>
  <c r="I570" i="5"/>
  <c r="J569" i="5"/>
  <c r="I569" i="5"/>
  <c r="J568" i="5"/>
  <c r="I568" i="5"/>
  <c r="J567" i="5"/>
  <c r="I567" i="5"/>
  <c r="J566" i="5"/>
  <c r="I566" i="5"/>
  <c r="J565" i="5"/>
  <c r="I565" i="5"/>
  <c r="J564" i="5"/>
  <c r="I564" i="5"/>
  <c r="J563" i="5"/>
  <c r="I563" i="5"/>
  <c r="J562" i="5"/>
  <c r="I562" i="5"/>
  <c r="J561" i="5"/>
  <c r="I561" i="5"/>
  <c r="J560" i="5"/>
  <c r="I560" i="5"/>
  <c r="J559" i="5"/>
  <c r="I559" i="5"/>
  <c r="J558" i="5"/>
  <c r="I558" i="5"/>
  <c r="J557" i="5"/>
  <c r="I557" i="5"/>
  <c r="J556" i="5"/>
  <c r="I556" i="5"/>
  <c r="J540" i="5"/>
  <c r="J539" i="5"/>
  <c r="I539" i="5"/>
  <c r="J538" i="5"/>
  <c r="I538" i="5"/>
  <c r="J537" i="5"/>
  <c r="I537" i="5"/>
  <c r="J536" i="5"/>
  <c r="I536" i="5"/>
  <c r="J535" i="5"/>
  <c r="I535" i="5"/>
  <c r="R130" i="5" l="1"/>
  <c r="Q130" i="5"/>
  <c r="N130" i="5"/>
  <c r="K130" i="5"/>
  <c r="H130" i="5"/>
  <c r="L129" i="5"/>
  <c r="L128" i="5"/>
  <c r="L127" i="5"/>
  <c r="L126" i="5"/>
  <c r="L125" i="5"/>
  <c r="I125" i="5"/>
  <c r="L124" i="5"/>
  <c r="O123" i="5"/>
  <c r="R123" i="5" s="1"/>
  <c r="L123" i="5"/>
  <c r="O122" i="5"/>
  <c r="R122" i="5" s="1"/>
  <c r="L122" i="5"/>
  <c r="I122" i="5"/>
  <c r="R121" i="5"/>
  <c r="O121" i="5"/>
  <c r="Q121" i="5" s="1"/>
  <c r="L121" i="5"/>
  <c r="I121" i="5"/>
  <c r="L120" i="5"/>
  <c r="I120" i="5"/>
  <c r="R119" i="5"/>
  <c r="P119" i="5"/>
  <c r="I119" i="5"/>
  <c r="Q119" i="5" s="1"/>
  <c r="L118" i="5"/>
  <c r="I118" i="5"/>
  <c r="R117" i="5"/>
  <c r="Q117" i="5"/>
  <c r="P117" i="5"/>
  <c r="L117" i="5"/>
  <c r="I117" i="5"/>
  <c r="R116" i="5"/>
  <c r="O116" i="5"/>
  <c r="Q116" i="5" s="1"/>
  <c r="L116" i="5"/>
  <c r="I116" i="5"/>
  <c r="P115" i="5"/>
  <c r="O115" i="5"/>
  <c r="R115" i="5" s="1"/>
  <c r="L115" i="5"/>
  <c r="I115" i="5"/>
  <c r="R114" i="5"/>
  <c r="Q114" i="5"/>
  <c r="O114" i="5"/>
  <c r="P114" i="5" s="1"/>
  <c r="L114" i="5"/>
  <c r="I114" i="5"/>
  <c r="O113" i="5"/>
  <c r="R113" i="5" s="1"/>
  <c r="L113" i="5"/>
  <c r="I113" i="5"/>
  <c r="R112" i="5"/>
  <c r="O112" i="5"/>
  <c r="Q112" i="5" s="1"/>
  <c r="L112" i="5"/>
  <c r="I112" i="5"/>
  <c r="P111" i="5"/>
  <c r="O111" i="5"/>
  <c r="R111" i="5" s="1"/>
  <c r="L111" i="5"/>
  <c r="I111" i="5"/>
  <c r="R110" i="5"/>
  <c r="Q110" i="5"/>
  <c r="O110" i="5"/>
  <c r="P110" i="5" s="1"/>
  <c r="L110" i="5"/>
  <c r="I110" i="5"/>
  <c r="O109" i="5"/>
  <c r="P109" i="5" s="1"/>
  <c r="L109" i="5"/>
  <c r="I109" i="5"/>
  <c r="Q109" i="5" l="1"/>
  <c r="Q113" i="5"/>
  <c r="Q123" i="5"/>
  <c r="P113" i="5"/>
  <c r="P123" i="5"/>
  <c r="R109" i="5"/>
  <c r="P112" i="5"/>
  <c r="P116" i="5"/>
  <c r="P122" i="5"/>
  <c r="Q122" i="5"/>
  <c r="Q111" i="5"/>
  <c r="Q115" i="5"/>
  <c r="P121" i="5"/>
  <c r="R94" i="5" l="1"/>
  <c r="R93" i="5"/>
  <c r="R92" i="5"/>
  <c r="R88" i="5"/>
  <c r="Q94" i="5"/>
  <c r="Q93" i="5"/>
  <c r="M94" i="5"/>
  <c r="M93" i="5"/>
  <c r="L94" i="5"/>
  <c r="K94" i="5"/>
  <c r="J94" i="5"/>
  <c r="I94" i="5"/>
  <c r="L93" i="5"/>
  <c r="I93" i="5"/>
  <c r="J93" i="5"/>
  <c r="K93" i="5"/>
  <c r="O139" i="1" l="1"/>
  <c r="N139" i="1"/>
  <c r="M139" i="1"/>
  <c r="H139" i="1"/>
  <c r="G139" i="1"/>
  <c r="O138" i="1"/>
  <c r="N138" i="1"/>
  <c r="M138" i="1"/>
  <c r="J138" i="1"/>
  <c r="I138" i="1"/>
  <c r="H138" i="1"/>
  <c r="O136" i="1"/>
  <c r="N136" i="1"/>
  <c r="I136" i="1"/>
  <c r="H136" i="1"/>
  <c r="G136" i="1"/>
  <c r="O135" i="1"/>
  <c r="N135" i="1"/>
  <c r="I135" i="1"/>
  <c r="H135" i="1"/>
  <c r="G135" i="1"/>
  <c r="J133" i="1"/>
  <c r="P133" i="1" s="1"/>
  <c r="P132" i="1"/>
  <c r="P131" i="1"/>
  <c r="O130" i="1"/>
  <c r="N130" i="1"/>
  <c r="I130" i="1"/>
  <c r="H130" i="1"/>
  <c r="O129" i="1"/>
  <c r="N129" i="1"/>
  <c r="I129" i="1"/>
  <c r="H129" i="1"/>
  <c r="P128" i="1"/>
  <c r="J127" i="1"/>
  <c r="P127" i="1" s="1"/>
  <c r="P126" i="1"/>
  <c r="G126" i="1"/>
  <c r="G130" i="1" s="1"/>
  <c r="O124" i="1"/>
  <c r="H124" i="1"/>
  <c r="G124" i="1"/>
  <c r="O123" i="1"/>
  <c r="I123" i="1"/>
  <c r="H123" i="1"/>
  <c r="G123" i="1"/>
  <c r="P122" i="1"/>
  <c r="J121" i="1"/>
  <c r="P121" i="1" s="1"/>
  <c r="P124" i="1" s="1"/>
  <c r="I121" i="1"/>
  <c r="I124" i="1" s="1"/>
  <c r="P120" i="1"/>
  <c r="P119" i="1"/>
  <c r="O117" i="1"/>
  <c r="M117" i="1"/>
  <c r="J117" i="1"/>
  <c r="I117" i="1"/>
  <c r="H117" i="1"/>
  <c r="G117" i="1"/>
  <c r="O116" i="1"/>
  <c r="N116" i="1"/>
  <c r="M116" i="1"/>
  <c r="J116" i="1"/>
  <c r="I116" i="1"/>
  <c r="H116" i="1"/>
  <c r="G116" i="1"/>
  <c r="P114" i="1"/>
  <c r="P113" i="1"/>
  <c r="P116" i="1" s="1"/>
  <c r="P112" i="1"/>
  <c r="O111" i="1"/>
  <c r="M111" i="1"/>
  <c r="J111" i="1"/>
  <c r="I111" i="1"/>
  <c r="H111" i="1"/>
  <c r="G111" i="1"/>
  <c r="O110" i="1"/>
  <c r="N110" i="1"/>
  <c r="N111" i="1" s="1"/>
  <c r="M110" i="1"/>
  <c r="J110" i="1"/>
  <c r="I110" i="1"/>
  <c r="H110" i="1"/>
  <c r="G110" i="1"/>
  <c r="P109" i="1"/>
  <c r="P108" i="1"/>
  <c r="P107" i="1"/>
  <c r="P110" i="1" s="1"/>
  <c r="O105" i="1"/>
  <c r="J105" i="1"/>
  <c r="I105" i="1"/>
  <c r="H105" i="1"/>
  <c r="G105" i="1"/>
  <c r="O104" i="1"/>
  <c r="J104" i="1"/>
  <c r="I104" i="1"/>
  <c r="H104" i="1"/>
  <c r="G104" i="1"/>
  <c r="P102" i="1"/>
  <c r="P101" i="1"/>
  <c r="P104" i="1" s="1"/>
  <c r="P100" i="1"/>
  <c r="O99" i="1"/>
  <c r="J99" i="1"/>
  <c r="I99" i="1"/>
  <c r="H99" i="1"/>
  <c r="G99" i="1"/>
  <c r="O98" i="1"/>
  <c r="J98" i="1"/>
  <c r="I98" i="1"/>
  <c r="H98" i="1"/>
  <c r="G98" i="1"/>
  <c r="P97" i="1"/>
  <c r="P96" i="1"/>
  <c r="P99" i="1" s="1"/>
  <c r="P95" i="1"/>
  <c r="P94" i="1"/>
  <c r="O93" i="1"/>
  <c r="J93" i="1"/>
  <c r="I93" i="1"/>
  <c r="H93" i="1"/>
  <c r="G93" i="1"/>
  <c r="O92" i="1"/>
  <c r="J92" i="1"/>
  <c r="J140" i="1" s="1"/>
  <c r="P140" i="1" s="1"/>
  <c r="I92" i="1"/>
  <c r="H92" i="1"/>
  <c r="G92" i="1"/>
  <c r="P91" i="1"/>
  <c r="P90" i="1"/>
  <c r="P93" i="1" s="1"/>
  <c r="P89" i="1"/>
  <c r="P88" i="1"/>
  <c r="O87" i="1"/>
  <c r="N87" i="1"/>
  <c r="J87" i="1"/>
  <c r="I87" i="1"/>
  <c r="H87" i="1"/>
  <c r="G87" i="1"/>
  <c r="O86" i="1"/>
  <c r="N86" i="1"/>
  <c r="J86" i="1"/>
  <c r="I86" i="1"/>
  <c r="H86" i="1"/>
  <c r="G86" i="1"/>
  <c r="P85" i="1"/>
  <c r="P84" i="1"/>
  <c r="P83" i="1"/>
  <c r="P82" i="1"/>
  <c r="P98" i="1" l="1"/>
  <c r="P130" i="1"/>
  <c r="P92" i="1"/>
  <c r="J130" i="1"/>
  <c r="G138" i="1"/>
  <c r="P138" i="1" s="1"/>
  <c r="P86" i="1"/>
  <c r="P111" i="1"/>
  <c r="G129" i="1"/>
  <c r="I139" i="1"/>
  <c r="J124" i="1"/>
  <c r="P105" i="1"/>
  <c r="P87" i="1"/>
  <c r="P135" i="1"/>
  <c r="P136" i="1"/>
  <c r="J123" i="1"/>
  <c r="P123" i="1" s="1"/>
  <c r="J129" i="1"/>
  <c r="P129" i="1" s="1"/>
  <c r="J139" i="1"/>
  <c r="P139" i="1" s="1"/>
  <c r="P117" i="1"/>
  <c r="J136" i="1"/>
  <c r="J135" i="1"/>
  <c r="M43" i="1" l="1"/>
  <c r="I194" i="7" l="1"/>
  <c r="K152" i="7"/>
  <c r="K144" i="7"/>
  <c r="K145" i="7" s="1"/>
  <c r="K140" i="7"/>
  <c r="K141" i="7" s="1"/>
  <c r="K136" i="7"/>
  <c r="K137" i="7" s="1"/>
  <c r="R92" i="7"/>
  <c r="S69" i="7"/>
  <c r="S68" i="7"/>
  <c r="S67" i="7"/>
  <c r="J21" i="7"/>
  <c r="J29" i="7" s="1"/>
  <c r="J32" i="7" s="1"/>
  <c r="S65" i="7"/>
  <c r="S64" i="7"/>
  <c r="S63" i="7"/>
  <c r="Q71" i="7"/>
  <c r="M71" i="7"/>
  <c r="L71" i="7"/>
  <c r="K71" i="7"/>
  <c r="J35" i="7"/>
  <c r="L35" i="7" s="1"/>
  <c r="J47" i="7"/>
  <c r="L37" i="7"/>
  <c r="L21" i="7"/>
  <c r="L29" i="7" s="1"/>
  <c r="L15" i="7"/>
  <c r="L16" i="7"/>
  <c r="L17" i="7"/>
  <c r="L18" i="7"/>
  <c r="L19" i="7"/>
  <c r="L20" i="7"/>
  <c r="L14" i="7"/>
  <c r="K726" i="1" l="1"/>
  <c r="K722" i="1"/>
  <c r="K717" i="1"/>
  <c r="K718" i="1" s="1"/>
  <c r="K678" i="1"/>
  <c r="K673" i="1"/>
  <c r="K674" i="1" s="1"/>
  <c r="K669" i="1"/>
  <c r="K670" i="1" s="1"/>
  <c r="K605" i="1"/>
  <c r="K606" i="1" s="1"/>
  <c r="K601" i="1"/>
  <c r="K602" i="1" s="1"/>
  <c r="K597" i="1"/>
  <c r="K598" i="1" s="1"/>
  <c r="K493" i="1"/>
  <c r="K494" i="1" s="1"/>
  <c r="K489" i="1"/>
  <c r="K490" i="1" s="1"/>
  <c r="K477" i="1"/>
  <c r="K478" i="1" s="1"/>
  <c r="K473" i="1"/>
  <c r="K474" i="1" s="1"/>
  <c r="K469" i="1" l="1"/>
  <c r="K470" i="1" s="1"/>
  <c r="K465" i="1"/>
  <c r="K466" i="1" s="1"/>
  <c r="K457" i="1"/>
  <c r="K458" i="1" s="1"/>
  <c r="K453" i="1"/>
  <c r="K454" i="1" s="1"/>
  <c r="K461" i="1"/>
  <c r="K462" i="1" s="1"/>
  <c r="K437" i="1"/>
  <c r="K438" i="1" s="1"/>
  <c r="K433" i="1"/>
  <c r="K434" i="1" s="1"/>
  <c r="K425" i="1"/>
  <c r="K426" i="1" s="1"/>
  <c r="K421" i="1"/>
  <c r="K417" i="1"/>
  <c r="K418" i="1" s="1"/>
  <c r="K413" i="1"/>
  <c r="K414" i="1" s="1"/>
  <c r="K409" i="1"/>
  <c r="K410" i="1" s="1"/>
  <c r="K405" i="1"/>
  <c r="K406" i="1" s="1"/>
  <c r="K401" i="1"/>
  <c r="K402" i="1" s="1"/>
  <c r="K397" i="1"/>
  <c r="K398" i="1" s="1"/>
  <c r="K393" i="1"/>
  <c r="K394" i="1" s="1"/>
  <c r="K389" i="1"/>
  <c r="K390" i="1" s="1"/>
  <c r="K385" i="1"/>
  <c r="K386" i="1" s="1"/>
  <c r="K377" i="1"/>
  <c r="K378" i="1" s="1"/>
  <c r="K369" i="1"/>
  <c r="K373" i="1"/>
  <c r="N289" i="1"/>
  <c r="K289" i="1"/>
  <c r="M201" i="1"/>
  <c r="M192" i="1"/>
  <c r="I204" i="1"/>
  <c r="I205" i="1"/>
  <c r="I206" i="1"/>
  <c r="I207" i="1"/>
  <c r="I208" i="1"/>
  <c r="I209" i="1"/>
  <c r="I210" i="1"/>
  <c r="I211" i="1"/>
  <c r="I212" i="1"/>
  <c r="I213" i="1"/>
  <c r="I214" i="1"/>
  <c r="I215" i="1"/>
  <c r="I203" i="1"/>
  <c r="I194" i="1"/>
  <c r="I195" i="1"/>
  <c r="I196" i="1"/>
  <c r="I197" i="1"/>
  <c r="I198" i="1"/>
  <c r="I199" i="1"/>
  <c r="J201" i="1"/>
  <c r="G201" i="1"/>
  <c r="J192" i="1"/>
  <c r="G192" i="1"/>
  <c r="E192" i="1"/>
  <c r="E201" i="1"/>
  <c r="M208" i="1"/>
  <c r="L171" i="1"/>
  <c r="J216" i="1"/>
  <c r="J222" i="1" l="1"/>
  <c r="K198" i="1" s="1"/>
  <c r="I201" i="1"/>
  <c r="I192" i="1"/>
  <c r="K214" i="1"/>
  <c r="G222" i="1"/>
  <c r="M180" i="1"/>
  <c r="L179" i="1"/>
  <c r="L180" i="1"/>
  <c r="L172" i="1"/>
  <c r="L173" i="1"/>
  <c r="L174" i="1"/>
  <c r="L175" i="1"/>
  <c r="L176" i="1"/>
  <c r="L177" i="1"/>
  <c r="J181" i="1"/>
  <c r="J185" i="1" s="1"/>
  <c r="G181" i="1"/>
  <c r="G185" i="1" s="1"/>
  <c r="I179" i="1"/>
  <c r="I180" i="1"/>
  <c r="J178" i="1"/>
  <c r="M26" i="1"/>
  <c r="M27" i="1"/>
  <c r="M28" i="1"/>
  <c r="M29" i="1"/>
  <c r="M30" i="1"/>
  <c r="M31" i="1"/>
  <c r="M25" i="1"/>
  <c r="K39" i="1"/>
  <c r="K35" i="1"/>
  <c r="K32" i="1"/>
  <c r="K40" i="1" s="1"/>
  <c r="L30" i="1" s="1"/>
  <c r="J37" i="1"/>
  <c r="J39" i="1" s="1"/>
  <c r="K208" i="1" l="1"/>
  <c r="M222" i="1"/>
  <c r="K195" i="1"/>
  <c r="K199" i="1"/>
  <c r="K194" i="1"/>
  <c r="K201" i="1"/>
  <c r="K196" i="1"/>
  <c r="K203" i="1"/>
  <c r="K197" i="1"/>
  <c r="K204" i="1"/>
  <c r="L35" i="1"/>
  <c r="J186" i="1"/>
  <c r="K172" i="1" s="1"/>
  <c r="L178" i="1"/>
  <c r="I181" i="1"/>
  <c r="I186" i="1" s="1"/>
  <c r="L32" i="1"/>
  <c r="L31" i="1"/>
  <c r="L26" i="1"/>
  <c r="L33" i="1"/>
  <c r="H199" i="1"/>
  <c r="H198" i="1"/>
  <c r="H197" i="1"/>
  <c r="H194" i="1"/>
  <c r="H208" i="1"/>
  <c r="H215" i="1"/>
  <c r="H211" i="1"/>
  <c r="H196" i="1"/>
  <c r="H209" i="1"/>
  <c r="H206" i="1"/>
  <c r="H203" i="1"/>
  <c r="L25" i="1"/>
  <c r="L34" i="1"/>
  <c r="M178" i="1"/>
  <c r="G186" i="1"/>
  <c r="L27" i="1"/>
  <c r="L28" i="1"/>
  <c r="L181" i="1"/>
  <c r="L185" i="1" s="1"/>
  <c r="L29" i="1"/>
  <c r="K42" i="1"/>
  <c r="H201" i="1"/>
  <c r="J34" i="1"/>
  <c r="J33" i="1"/>
  <c r="H35" i="1"/>
  <c r="H39" i="1" s="1"/>
  <c r="H32" i="1"/>
  <c r="J28" i="1"/>
  <c r="J29" i="1"/>
  <c r="J30" i="1"/>
  <c r="J31" i="1"/>
  <c r="J26" i="1"/>
  <c r="J27" i="1"/>
  <c r="J25" i="1"/>
  <c r="N12" i="1"/>
  <c r="N13" i="1"/>
  <c r="N14" i="1"/>
  <c r="N15" i="1"/>
  <c r="N16" i="1"/>
  <c r="N17" i="1"/>
  <c r="N19" i="1"/>
  <c r="N11" i="1"/>
  <c r="J12" i="1"/>
  <c r="J13" i="1"/>
  <c r="J14" i="1"/>
  <c r="J15" i="1"/>
  <c r="J16" i="1"/>
  <c r="J17" i="1"/>
  <c r="J19" i="1"/>
  <c r="K20" i="1"/>
  <c r="L17" i="1" s="1"/>
  <c r="H18" i="1"/>
  <c r="M18" i="1" s="1"/>
  <c r="M12" i="1"/>
  <c r="M13" i="1"/>
  <c r="M14" i="1"/>
  <c r="M15" i="1"/>
  <c r="M16" i="1"/>
  <c r="M17" i="1"/>
  <c r="M19" i="1"/>
  <c r="M11" i="1"/>
  <c r="K178" i="1" l="1"/>
  <c r="K173" i="1"/>
  <c r="K176" i="1"/>
  <c r="K177" i="1"/>
  <c r="J35" i="1"/>
  <c r="L40" i="1"/>
  <c r="I185" i="1"/>
  <c r="K180" i="1"/>
  <c r="J189" i="1"/>
  <c r="K186" i="1" s="1"/>
  <c r="K171" i="1"/>
  <c r="M20" i="1"/>
  <c r="J32" i="1"/>
  <c r="H177" i="1"/>
  <c r="H176" i="1"/>
  <c r="H173" i="1"/>
  <c r="H172" i="1"/>
  <c r="H171" i="1"/>
  <c r="H180" i="1"/>
  <c r="H178" i="1"/>
  <c r="H179" i="1"/>
  <c r="L11" i="1"/>
  <c r="L19" i="1"/>
  <c r="L18" i="1"/>
  <c r="H40" i="1"/>
  <c r="L13" i="1"/>
  <c r="L14" i="1"/>
  <c r="N18" i="1"/>
  <c r="L12" i="1"/>
  <c r="L15" i="1"/>
  <c r="L16" i="1"/>
  <c r="L186" i="1"/>
  <c r="J18" i="1"/>
  <c r="H20" i="1"/>
  <c r="M186" i="1"/>
  <c r="J40" i="1" l="1"/>
  <c r="H181" i="1"/>
  <c r="I37" i="1"/>
  <c r="I29" i="1"/>
  <c r="I26" i="1"/>
  <c r="N40" i="1"/>
  <c r="I34" i="1"/>
  <c r="I25" i="1"/>
  <c r="I33" i="1"/>
  <c r="I31" i="1"/>
  <c r="I27" i="1"/>
  <c r="I30" i="1"/>
  <c r="I35" i="1"/>
  <c r="I18" i="1"/>
  <c r="I17" i="1"/>
  <c r="I16" i="1"/>
  <c r="I14" i="1"/>
  <c r="I13" i="1"/>
  <c r="I11" i="1"/>
  <c r="I39" i="1"/>
  <c r="I19" i="1"/>
  <c r="I15" i="1"/>
  <c r="N20" i="1"/>
  <c r="J11" i="1"/>
  <c r="J20" i="1" s="1"/>
  <c r="J193" i="7" l="1"/>
  <c r="Q93" i="7" l="1"/>
  <c r="P93" i="7"/>
  <c r="I92" i="7"/>
  <c r="Q92" i="7" s="1"/>
  <c r="P91" i="7"/>
  <c r="L91" i="7"/>
  <c r="R91" i="7" s="1"/>
  <c r="I91" i="7"/>
  <c r="Q91" i="7" s="1"/>
  <c r="O90" i="7"/>
  <c r="L90" i="7"/>
  <c r="I90" i="7"/>
  <c r="R90" i="7" l="1"/>
  <c r="Q90" i="7"/>
  <c r="P90" i="7"/>
  <c r="R289" i="1" l="1"/>
  <c r="P289" i="1"/>
  <c r="G289" i="1"/>
  <c r="I289" i="1" s="1"/>
  <c r="Q289" i="1" s="1"/>
  <c r="P288" i="1"/>
  <c r="L288" i="1"/>
  <c r="R288" i="1" s="1"/>
  <c r="I288" i="1"/>
  <c r="Q288" i="1" s="1"/>
  <c r="P287" i="1"/>
  <c r="L287" i="1"/>
  <c r="R287" i="1" s="1"/>
  <c r="I287" i="1"/>
  <c r="Q287" i="1" s="1"/>
  <c r="P286" i="1"/>
  <c r="L286" i="1"/>
  <c r="R286" i="1" s="1"/>
  <c r="I286" i="1"/>
  <c r="Q286" i="1" s="1"/>
  <c r="P285" i="1"/>
  <c r="L285" i="1"/>
  <c r="R285" i="1" s="1"/>
  <c r="I285" i="1"/>
  <c r="Q285" i="1" s="1"/>
  <c r="P284" i="1"/>
  <c r="L284" i="1"/>
  <c r="R284" i="1" s="1"/>
  <c r="I284" i="1"/>
  <c r="Q284" i="1" s="1"/>
  <c r="P283" i="1"/>
  <c r="L283" i="1"/>
  <c r="R283" i="1" s="1"/>
  <c r="I283" i="1"/>
  <c r="Q283" i="1" s="1"/>
  <c r="P282" i="1"/>
  <c r="L282" i="1"/>
  <c r="R282" i="1" s="1"/>
  <c r="I282" i="1"/>
  <c r="Q282" i="1" s="1"/>
  <c r="P281" i="1"/>
  <c r="R281" i="1"/>
  <c r="I281" i="1"/>
  <c r="Q281" i="1" s="1"/>
  <c r="P280" i="1"/>
  <c r="L280" i="1"/>
  <c r="R280" i="1" s="1"/>
  <c r="I280" i="1"/>
  <c r="Q280" i="1" s="1"/>
  <c r="P279" i="1"/>
  <c r="L279" i="1"/>
  <c r="R279" i="1" s="1"/>
  <c r="I279" i="1"/>
  <c r="Q279" i="1" s="1"/>
  <c r="O278" i="1"/>
  <c r="L278" i="1"/>
  <c r="I278" i="1"/>
  <c r="O277" i="1"/>
  <c r="P277" i="1" s="1"/>
  <c r="L277" i="1"/>
  <c r="I277" i="1"/>
  <c r="O276" i="1"/>
  <c r="P276" i="1" s="1"/>
  <c r="L276" i="1"/>
  <c r="I276" i="1"/>
  <c r="O275" i="1"/>
  <c r="L275" i="1"/>
  <c r="I275" i="1"/>
  <c r="O274" i="1"/>
  <c r="L274" i="1"/>
  <c r="I274" i="1"/>
  <c r="O273" i="1"/>
  <c r="P273" i="1" s="1"/>
  <c r="L273" i="1"/>
  <c r="I273" i="1"/>
  <c r="R277" i="1" l="1"/>
  <c r="Q278" i="1"/>
  <c r="Q273" i="1"/>
  <c r="Q275" i="1"/>
  <c r="R276" i="1"/>
  <c r="Q274" i="1"/>
  <c r="Q277" i="1"/>
  <c r="R273" i="1"/>
  <c r="Q276" i="1"/>
  <c r="P275" i="1"/>
  <c r="R274" i="1"/>
  <c r="R278" i="1"/>
  <c r="R275" i="1"/>
  <c r="P274" i="1"/>
  <c r="P278" i="1"/>
</calcChain>
</file>

<file path=xl/sharedStrings.xml><?xml version="1.0" encoding="utf-8"?>
<sst xmlns="http://schemas.openxmlformats.org/spreadsheetml/2006/main" count="10543" uniqueCount="688">
  <si>
    <t>Kodi i Ministrisë</t>
  </si>
  <si>
    <t>Kodi i Kapitullit</t>
  </si>
  <si>
    <t>Emërtimi i Kapitullit</t>
  </si>
  <si>
    <t>Periudha raportuese</t>
  </si>
  <si>
    <t>Buxheti</t>
  </si>
  <si>
    <t>Artikujt buxhetore</t>
  </si>
  <si>
    <t>Total</t>
  </si>
  <si>
    <t>Periodike /Vjetore</t>
  </si>
  <si>
    <t>Pagat</t>
  </si>
  <si>
    <t>Transferta për Buxhetet Familiare dhe Individët</t>
  </si>
  <si>
    <t>Nga Buxheti</t>
  </si>
  <si>
    <t>Plani fillestar</t>
  </si>
  <si>
    <t>Plani i rishikuar</t>
  </si>
  <si>
    <t>Fakti</t>
  </si>
  <si>
    <t>Angazhime</t>
  </si>
  <si>
    <t>Ndryshimi ne vlere absolute</t>
  </si>
  <si>
    <t>Realizimi ne %</t>
  </si>
  <si>
    <t>në/lekë</t>
  </si>
  <si>
    <t>Emri i Grupit</t>
  </si>
  <si>
    <t>Ministria e Drejtësisë</t>
  </si>
  <si>
    <t>Kodi i grupit</t>
  </si>
  <si>
    <t>EMËRTIME</t>
  </si>
  <si>
    <t xml:space="preserve">% e realizimit </t>
  </si>
  <si>
    <t>Struktura e shpenzimeve               në %</t>
  </si>
  <si>
    <t>Shpenzime Faktike të Periudhës/Progresive</t>
  </si>
  <si>
    <t>7 (5-3)</t>
  </si>
  <si>
    <t>10 (5-8)</t>
  </si>
  <si>
    <t>11 ( 8/5)</t>
  </si>
  <si>
    <t>Kodi i Programit</t>
  </si>
  <si>
    <t>Emërtimi</t>
  </si>
  <si>
    <t>Publikimet Zyrtare</t>
  </si>
  <si>
    <t>Mjekësia Ligjore</t>
  </si>
  <si>
    <t>Ndihma Juridike</t>
  </si>
  <si>
    <t>Sistemi i Burgjeve</t>
  </si>
  <si>
    <t>Shpenzimet sipas klasifikimit ekonomik</t>
  </si>
  <si>
    <t>Artikulli</t>
  </si>
  <si>
    <t>Paga</t>
  </si>
  <si>
    <t>Sigurime Shoqërore</t>
  </si>
  <si>
    <t>Mallra dhe Shërbime të Tjera</t>
  </si>
  <si>
    <t>Subvencione</t>
  </si>
  <si>
    <t>Transferta Korente të Brendshme</t>
  </si>
  <si>
    <t>Transferta Korente të Huaja</t>
  </si>
  <si>
    <t>Trans per Buxh. Fam. &amp; Individ</t>
  </si>
  <si>
    <t>Kapitale të Patrupëzuara</t>
  </si>
  <si>
    <t>Kapitale të Trupëzuara</t>
  </si>
  <si>
    <t>Emërtimi i Programit</t>
  </si>
  <si>
    <t>Tipi i Buxhetit</t>
  </si>
  <si>
    <t>Te ardhura jashte limiti</t>
  </si>
  <si>
    <t>ANEKSI nr. 2 Raporti mbi Ekzekutimin e Buxhetit në nivelin e Programit të Buxhetit</t>
  </si>
  <si>
    <t>Kodi i programit</t>
  </si>
  <si>
    <t>Shpenzimet e Programit</t>
  </si>
  <si>
    <t>Viti paraardhës</t>
  </si>
  <si>
    <t>Ndryshimi Vjetor                    ( Plan - Fakt)</t>
  </si>
  <si>
    <t>Shpenzime              Faktike</t>
  </si>
  <si>
    <t>Ndryshimi i planit vjetor</t>
  </si>
  <si>
    <t>Nëntotali Shpenzime Korente</t>
  </si>
  <si>
    <t>Nëntotali Shpenzime Kapitale me financim të brendshëm</t>
  </si>
  <si>
    <t>Nëntotali Shpenzime Kapitale me financim të huaj</t>
  </si>
  <si>
    <t>Totali i Shpenzimeve Kapitale</t>
  </si>
  <si>
    <t>Totali i Shpenzimeve Buxhetore të Programit</t>
  </si>
  <si>
    <t>Shpenzime Korente nga të Ardhurat Jashtë limitit (Kap 06)</t>
  </si>
  <si>
    <t>Shpenzime Kapitale nga të Ardhurat Jashtë limitit (Kap 06)</t>
  </si>
  <si>
    <t>Totali i Shpenzimeve të Programit</t>
  </si>
  <si>
    <t>Shpenzimet sipas produkteve të programit buxhetor</t>
  </si>
  <si>
    <t>Totali i Shpenzime Korente</t>
  </si>
  <si>
    <t>Kodi i produktit</t>
  </si>
  <si>
    <t>Emertimi</t>
  </si>
  <si>
    <t>Totali Shpenzime për Investime</t>
  </si>
  <si>
    <t>RAPORTI 2/1  Shpenzimet e programit sipas kapitujve</t>
  </si>
  <si>
    <t>Shpenzime Kapitale të Patrupëzuara</t>
  </si>
  <si>
    <t>Shpenzime Kapitale të Trupëzuara</t>
  </si>
  <si>
    <t>Kontrib.e Sigurimeve Shoqërore</t>
  </si>
  <si>
    <t>Mallra dhe Shërbime</t>
  </si>
  <si>
    <t>Subveci-net</t>
  </si>
  <si>
    <t>Të Tjera Transfer.Korrente Brendshme</t>
  </si>
  <si>
    <t>Transfer.Korrente të Huaja</t>
  </si>
  <si>
    <t>M140312</t>
  </si>
  <si>
    <t>Blerje pajisje elektronike/informatike</t>
  </si>
  <si>
    <t>ANEKSI nr.3 Raporti i performancës së produkteve të programit</t>
  </si>
  <si>
    <t>Kodi i Produktit</t>
  </si>
  <si>
    <t>Emërtimi i Produktit</t>
  </si>
  <si>
    <t xml:space="preserve">Njësia matëse </t>
  </si>
  <si>
    <t>Periudha Rapotuese</t>
  </si>
  <si>
    <t>Deviacioni i Kostos për Njësi</t>
  </si>
  <si>
    <t>Shpenzimet (sipas /nplanit të rishikuar të vitit korent)</t>
  </si>
  <si>
    <t>Kosto për Njësi(sipas /nplanit të rishikuar të vitit korent)</t>
  </si>
  <si>
    <t>Sasia Faktike (në /nfund të vitit korent)</t>
  </si>
  <si>
    <t>Shpenzimet Faktike /n(në fund të vitit korent)</t>
  </si>
  <si>
    <t>Kosto për Njësi Faktike n/(në fund të vitit korent)</t>
  </si>
  <si>
    <t>13=(12)-(3)</t>
  </si>
  <si>
    <t>14=(12)-(6)</t>
  </si>
  <si>
    <t>15=(12)-(9)</t>
  </si>
  <si>
    <t>Produktet e realizuara me shpenzimet buxhetore të programit</t>
  </si>
  <si>
    <t>numer aktesh</t>
  </si>
  <si>
    <t>numer</t>
  </si>
  <si>
    <t>cope</t>
  </si>
  <si>
    <t>m2</t>
  </si>
  <si>
    <t>T</t>
  </si>
  <si>
    <t>Produktet e realizuara nga përdorimi i të ardhurave jashtë limitit (Nga kapitulli 06)</t>
  </si>
  <si>
    <t>Aneksi 3.2  Deviacioni kostos për njësi në vite</t>
  </si>
  <si>
    <t>Line Ministry</t>
  </si>
  <si>
    <t>Program Code</t>
  </si>
  <si>
    <t>Program Meaning</t>
  </si>
  <si>
    <t>KPI Target Periodicit</t>
  </si>
  <si>
    <t>Output Code</t>
  </si>
  <si>
    <t>Output Meaning</t>
  </si>
  <si>
    <t>Type Title</t>
  </si>
  <si>
    <t>Target Qty</t>
  </si>
  <si>
    <t>Planned Cost</t>
  </si>
  <si>
    <t>Unit Cost (Planned)</t>
  </si>
  <si>
    <t>Deviacioni i planit fillestar për njësi gjatë viteve</t>
  </si>
  <si>
    <t>Revised Qty</t>
  </si>
  <si>
    <t>Revised Cost</t>
  </si>
  <si>
    <t>Unit Cost (Revised)</t>
  </si>
  <si>
    <t>Deviacioni i planit të rishikuar për njësi gjate viteve</t>
  </si>
  <si>
    <t>Actual Qty</t>
  </si>
  <si>
    <t>Actual Cost</t>
  </si>
  <si>
    <t>Unit Cost (Actual)</t>
  </si>
  <si>
    <t>Deviacioni i kostos faktike për njësi gjate viteve</t>
  </si>
  <si>
    <t>ANEKSI nr.4 Raporti i realizimit të treguesve të performances së programit</t>
  </si>
  <si>
    <t>Kodi i Grupit</t>
  </si>
  <si>
    <t>Emri i Programit</t>
  </si>
  <si>
    <t>Qëllimi i politikës së  programit</t>
  </si>
  <si>
    <t>Treguesit e performancës në nivel qëllimi</t>
  </si>
  <si>
    <t>Treguesit e performancës/Produktet:</t>
  </si>
  <si>
    <t xml:space="preserve">Kodi i treguesit </t>
  </si>
  <si>
    <t xml:space="preserve">Emërtimi i treguesit </t>
  </si>
  <si>
    <t>Njësia matese</t>
  </si>
  <si>
    <t>% e realizimit</t>
  </si>
  <si>
    <t>Po</t>
  </si>
  <si>
    <t>Objektivat e politikës së programit</t>
  </si>
  <si>
    <t xml:space="preserve">Objektivi </t>
  </si>
  <si>
    <t>Produktet</t>
  </si>
  <si>
    <t>Kodi i treguesit</t>
  </si>
  <si>
    <t>Emërtimi i treguesit</t>
  </si>
  <si>
    <t xml:space="preserve">lekë </t>
  </si>
  <si>
    <t>91406AA</t>
  </si>
  <si>
    <t>Raste ndihme juridike e ofruar falas</t>
  </si>
  <si>
    <t>91406AB</t>
  </si>
  <si>
    <t>Raste ndihme juridike ofruar per Grate ne nevoje</t>
  </si>
  <si>
    <t>18AR501</t>
  </si>
  <si>
    <t>Pajisje elektronike dhe zyre</t>
  </si>
  <si>
    <t>18AR502</t>
  </si>
  <si>
    <t>Paisje zyre te blera</t>
  </si>
  <si>
    <t>Total Shpenzime nga të ardhurat jashtë limitit (Kap 06)</t>
  </si>
  <si>
    <t>Shpenzime korente nga të ardhurat jashtë limitit (Kap 06)</t>
  </si>
  <si>
    <t>Aneksi 3.1 Raporti i performancës së produkteve të programit sipas artikujve</t>
  </si>
  <si>
    <t>Kodi I Produktit</t>
  </si>
  <si>
    <t>Sasia</t>
  </si>
  <si>
    <t>Transferta për Buxhetet Familjare dhe Individët</t>
  </si>
  <si>
    <t>Totali i shpenzime buxhetore</t>
  </si>
  <si>
    <t>Totali i shpenzimeve nga të Ardhura jashte limiti</t>
  </si>
  <si>
    <t>N\numer</t>
  </si>
  <si>
    <t>91402AA</t>
  </si>
  <si>
    <t>FLETORE  ZYRTARE</t>
  </si>
  <si>
    <t>91402AB</t>
  </si>
  <si>
    <t>BULETINI I NJOFTIMEVE ZYRTARE</t>
  </si>
  <si>
    <t>91402AC</t>
  </si>
  <si>
    <t>KODE DHE PERMBLEDHESE LEGJISLACIONI</t>
  </si>
  <si>
    <t>91402AD</t>
  </si>
  <si>
    <t>18AQ902</t>
  </si>
  <si>
    <t>blerje pajisje zyre</t>
  </si>
  <si>
    <t>tituj</t>
  </si>
  <si>
    <t>BOTIMI ELEKTRONIK I FLETORES ZYRTARE, BULETINIT TE NJOFTIMEVE DHE KODEVE &amp; PERMBLEDHESEVE TE LEGJISLACIONIT</t>
  </si>
  <si>
    <t>M140274</t>
  </si>
  <si>
    <t>Rikonstruksion i ambjenteve</t>
  </si>
  <si>
    <t>Bërja e njohur botërisht, në formë të shkruar dhe elektronike, e akteve të botueshme, sipas legjislacionit në fuqi në Fletore Zyrtare dhe Buletinin e Njoftimeve Zyrtare dhe përditësimi I tyre.</t>
  </si>
  <si>
    <t>Botimi I akteve  ligjore dhe nenligjore ne kohe dhe brenda standarteve</t>
  </si>
  <si>
    <t>% e akteve te botuara në kohë</t>
  </si>
  <si>
    <t>% e akteve te botuara elektronikisht në kohë</t>
  </si>
  <si>
    <t>FLETORE ZYRTARE</t>
  </si>
  <si>
    <t>BULETINI i NJOFTIMEVE ZYRTARE</t>
  </si>
  <si>
    <t>BOTIMI ELEKTRONIK i FLETORES ZYRTARE, BULETINIT TE NJOFTIMEVE DHE KODEVE &amp; PERMBLEDHESEVE TE LEGJISLACIONIT</t>
  </si>
  <si>
    <t>Numri i rasteve te diskriminimit me baze gjonore ne institucioni te trajtuara</t>
  </si>
  <si>
    <t>Perqindja e grave ne poste drejtuese te Institucionit ndaj totalit te posteve drejtuese</t>
  </si>
  <si>
    <t>Perqindja e grave ne poste drejtuese te institucionit ndaj totalit te posteve drejtuese</t>
  </si>
  <si>
    <t>M140027</t>
  </si>
  <si>
    <t>Studime projektime</t>
  </si>
  <si>
    <t>Numër</t>
  </si>
  <si>
    <t>91403AA</t>
  </si>
  <si>
    <t>Akte ekspertimi te realizuara</t>
  </si>
  <si>
    <t>91403AB</t>
  </si>
  <si>
    <t>Akte ekspertimi të realizuara për rastet e dhunës seksuale</t>
  </si>
  <si>
    <t>18AR102</t>
  </si>
  <si>
    <t>Kompjutera dhe Printera</t>
  </si>
  <si>
    <t>18AR103</t>
  </si>
  <si>
    <t>Blerje pajisje autopsie</t>
  </si>
  <si>
    <t>18AR201</t>
  </si>
  <si>
    <t>Rikosntruksion i ambjenteve te brendshme te IML-se</t>
  </si>
  <si>
    <t>23AC901</t>
  </si>
  <si>
    <t>Ndertimi i dhomes frigoriferike kufomambajtese</t>
  </si>
  <si>
    <t>M140293</t>
  </si>
  <si>
    <t>Supervizim projekti</t>
  </si>
  <si>
    <t>Sherbimi i Permbarimit Gjyqesor</t>
  </si>
  <si>
    <t>91407AA</t>
  </si>
  <si>
    <t>Tituj ekzekutive te trajtuar ne Sherbimin Permbarimor</t>
  </si>
  <si>
    <t>M140334</t>
  </si>
  <si>
    <t>Blerje automjetesh</t>
  </si>
  <si>
    <t>Pajisje elektronike</t>
  </si>
  <si>
    <t>Sherbimet per Çeshtjet e Biresimeve</t>
  </si>
  <si>
    <t>91404AA</t>
  </si>
  <si>
    <t>Kërkesa për birësim të shqyrtuara</t>
  </si>
  <si>
    <t>18AR302</t>
  </si>
  <si>
    <t>Pajisje elektronike të blera</t>
  </si>
  <si>
    <t>M140033</t>
  </si>
  <si>
    <t>Paisje per zyra</t>
  </si>
  <si>
    <t>Shërbimet për Çeshtjet e Birësimeve</t>
  </si>
  <si>
    <t>Sigurimi dhe mbrojtja e fëmijëve të mitur të shpallur të braktisur me vendim gjykate, duke garantuar gjithmonë interesin më të lartë për këta fëmijë, nëpërmjet krijimit të familjeve të reja të përshtatshme për ta, monitorimit të ecurisë pasbirësuese dhe ofrimit të një shërbimi cilësor në përputhje me legjislacionin në fuqi.</t>
  </si>
  <si>
    <t>Përqindja e rasteve të birësimeve të sukseshme ndaj totalit të birësimeve</t>
  </si>
  <si>
    <t>Realizimi me sukses i birësimit të fëmijëve në listë pritje brenda dhe jashtë vendit</t>
  </si>
  <si>
    <t>Përqindja e fëmijëve në listë pritje të birësuar gjatë vitit</t>
  </si>
  <si>
    <t>Raporti i kërkesave për birësim ndaj numrit total të fëmijëve të deklaruar të braktisur me vendim gjykate</t>
  </si>
  <si>
    <t>Kohëzgjatja mesatare në muaj nga momenti kur fillojnë procedurat e birësimit deri në birësimin e fëmijës</t>
  </si>
  <si>
    <t>Përqindja e miratimit të kërkesave për birësim nga aplikantë të vetëm</t>
  </si>
  <si>
    <t>Përqindja e birësimeve të realizuara nga aplikantë të vetëm gjatë vitit</t>
  </si>
  <si>
    <t>Pajisje zyre të blera</t>
  </si>
  <si>
    <t>Sherbimi i Kthimit dhe Kompensimit te Pronave</t>
  </si>
  <si>
    <t>91405AB</t>
  </si>
  <si>
    <t>Përfitues nga fondi fizik dhe financiar të kompensuar</t>
  </si>
  <si>
    <t>91405AC</t>
  </si>
  <si>
    <t>Vendimet e ankimuara  në Gjykatë</t>
  </si>
  <si>
    <t>91405AE</t>
  </si>
  <si>
    <t>Trajtimi  i kërkesave  për njohje pronësie ndër vite</t>
  </si>
  <si>
    <t>18AR401</t>
  </si>
  <si>
    <t>Blerje paisje elektronike</t>
  </si>
  <si>
    <t>Nr.Subjektesh</t>
  </si>
  <si>
    <t>Nr Vendimesh</t>
  </si>
  <si>
    <t>Numri i kompensimeve kundrejt totalit te kompensimeve te miratuara</t>
  </si>
  <si>
    <t>Te kryej procesin e vleresimit  financiar te vendimeve perfundimtare nga viti 1933 e ne vijim dhe te shprendaj fondin special te kompesimit, sipas akteve nenligjore</t>
  </si>
  <si>
    <t>Numer Vendimeve te trajtuara me kompensim kundrejt totalit te vendimeve te Regjistrit elektronik te ATP</t>
  </si>
  <si>
    <t>% vendimeve gjyqesore te fituara kundrejt totalit te vendimeve te ankimuara</t>
  </si>
  <si>
    <t>Permbyllja me Vendim e Dosjeve te Pajtrajtuara</t>
  </si>
  <si>
    <t>Nr i subjekteve qe perfitojne nga nderimet infomale</t>
  </si>
  <si>
    <t>Vendimet e ankimuara në Gjykatë</t>
  </si>
  <si>
    <t>Sherbimi i Proves</t>
  </si>
  <si>
    <t>91409AA</t>
  </si>
  <si>
    <t>Te denuar me denim alternative te mbikqyrur</t>
  </si>
  <si>
    <t>91409AB</t>
  </si>
  <si>
    <t>Persona te denuar te mbikqyrur me Pajisje Elektronike</t>
  </si>
  <si>
    <t>91409AC</t>
  </si>
  <si>
    <t>Mbikqyrja e të denuarave gra me denim alternativ</t>
  </si>
  <si>
    <t>91409AD</t>
  </si>
  <si>
    <t>Te Mitur nen mbikqyrje te Sherbimit te Proves</t>
  </si>
  <si>
    <t>18AS102</t>
  </si>
  <si>
    <t>Pajisje elektronike te blera</t>
  </si>
  <si>
    <t>18AS001</t>
  </si>
  <si>
    <t>Rikonstruksioni i nderteses se DPSHP.</t>
  </si>
  <si>
    <t>18AS101</t>
  </si>
  <si>
    <t>Pajisje zyre te blera</t>
  </si>
  <si>
    <t>Planifikimi, Menaxhimi dhe Administrimi</t>
  </si>
  <si>
    <t>91401AA</t>
  </si>
  <si>
    <t>Projektakte te hartuara dhe te vleresuara</t>
  </si>
  <si>
    <t>91401AB</t>
  </si>
  <si>
    <t>Profesione te lira te monitoruara</t>
  </si>
  <si>
    <t>91401AC</t>
  </si>
  <si>
    <t>Kerkesa te marreveshjeve nderkombetare dhe koneventave te realizuara</t>
  </si>
  <si>
    <t>91401AD</t>
  </si>
  <si>
    <t>Te mitur te mbikqyrur</t>
  </si>
  <si>
    <t>91401AF</t>
  </si>
  <si>
    <t>Administrator falimenti te mbikqyrur</t>
  </si>
  <si>
    <t>91401AG</t>
  </si>
  <si>
    <t>Fonde arkivore te transferuara</t>
  </si>
  <si>
    <t>91401AH</t>
  </si>
  <si>
    <t>Raporte monitorimi të kryera në fushën e Antikorrupsionit</t>
  </si>
  <si>
    <t>18AQ403</t>
  </si>
  <si>
    <t>18AQ405</t>
  </si>
  <si>
    <t>Pajisje elektronike te blera per QPKM</t>
  </si>
  <si>
    <t>18AQ406</t>
  </si>
  <si>
    <t>Pajisje zyre te blera  per QPKM</t>
  </si>
  <si>
    <t>18AQ508</t>
  </si>
  <si>
    <t>''Përforcim struktural dhe rikompozim i godinës së Ministrisë së Drejtësisë''</t>
  </si>
  <si>
    <t>18AQ704</t>
  </si>
  <si>
    <t>Sistemi elektronik i menaxhimit te denoncimeve mbi rekordet korruptive</t>
  </si>
  <si>
    <t>18AQ706</t>
  </si>
  <si>
    <t>Përmirësimi i sistemit të regjistrit elektronik noterial</t>
  </si>
  <si>
    <t>18AQ801</t>
  </si>
  <si>
    <t>Rikonstruksioni i Institucionit  per edukim dhe rehabilitim te te miturve</t>
  </si>
  <si>
    <t>18AR403</t>
  </si>
  <si>
    <t>21AA001</t>
  </si>
  <si>
    <t>TVSH-Operacioni Nderkombetar i Monitorimit</t>
  </si>
  <si>
    <t>M140010</t>
  </si>
  <si>
    <t>TVSH+Takse Doganore</t>
  </si>
  <si>
    <t>M140058</t>
  </si>
  <si>
    <t>Pajisje zyre</t>
  </si>
  <si>
    <t>M140244</t>
  </si>
  <si>
    <t>Blerje pajisje zyre</t>
  </si>
  <si>
    <t>M140303</t>
  </si>
  <si>
    <t>Blreje pajisje kompjuterike</t>
  </si>
  <si>
    <t>22AG901</t>
  </si>
  <si>
    <t>Financim I Huaj ONM</t>
  </si>
  <si>
    <t>nr kontrollesh</t>
  </si>
  <si>
    <t>nr faqesh te pertkthyera</t>
  </si>
  <si>
    <t>numer te miturish /te rinj</t>
  </si>
  <si>
    <t>raport</t>
  </si>
  <si>
    <t>18AQ502</t>
  </si>
  <si>
    <t>Ambiente te rikonstruktuara te Arkives Gjyqesore</t>
  </si>
  <si>
    <t>18AQ504</t>
  </si>
  <si>
    <t>Furnizim dhe vendosje cilleri per godinen e MD</t>
  </si>
  <si>
    <t>18AQ505</t>
  </si>
  <si>
    <t>Studime Projektime</t>
  </si>
  <si>
    <t>18AQ506</t>
  </si>
  <si>
    <t>Godine e MD e Rehabilituar per shkak te termetit te dates 26.11.2019</t>
  </si>
  <si>
    <t>18AQ507</t>
  </si>
  <si>
    <t>Vendqëndrimi për rojet.</t>
  </si>
  <si>
    <t>18AQ705</t>
  </si>
  <si>
    <t>Sistemi informatik i menaxhimit te proceseve te brendshme</t>
  </si>
  <si>
    <t>GM14025</t>
  </si>
  <si>
    <t>EURALIUS IV</t>
  </si>
  <si>
    <t>M140173</t>
  </si>
  <si>
    <t>Pagese TVSH per EURALIUS -in.</t>
  </si>
  <si>
    <t>Shpenzimet e Ministrisë/Institucionit</t>
  </si>
  <si>
    <t>Shpenzimet sipas programeve buxhetore</t>
  </si>
  <si>
    <t>Totali i Shpenzimeve buxhetore te Ministrise (Kap 01,02,03,04,05,08,22)</t>
  </si>
  <si>
    <t>Shpenzime nga te Ardhurat Jashte limitit (Kap 06)</t>
  </si>
  <si>
    <t>Totali Shpenzimeve te Ministrisë</t>
  </si>
  <si>
    <t>Nen-Totali Shpenzime Korrente</t>
  </si>
  <si>
    <t>Nen-Totali Shpenzime Kapitale me financim te brendshem</t>
  </si>
  <si>
    <t>Nen-Totali Shpenzime Kapitale me financim te huaj</t>
  </si>
  <si>
    <t>Totali Shpenzime Kapitale</t>
  </si>
  <si>
    <t>Totali i Shpenz. Buxhetore te Ministrise/Institucionit Buxhetor</t>
  </si>
  <si>
    <t>Totali (Korrente + Kapitale + Shpenz.nga te ardh.jashte limti</t>
  </si>
  <si>
    <t>Numri i punonjësve</t>
  </si>
  <si>
    <t xml:space="preserve">Emri i </t>
  </si>
  <si>
    <t>Plani Fillestar</t>
  </si>
  <si>
    <t xml:space="preserve"> Vjetor</t>
  </si>
  <si>
    <t>Plani Vjetor</t>
  </si>
  <si>
    <t xml:space="preserve"> i Rishikuar</t>
  </si>
  <si>
    <t>Sasia Faktike</t>
  </si>
  <si>
    <t>(Viti paraardhës)</t>
  </si>
  <si>
    <t>Shpenzimet Faktike</t>
  </si>
  <si>
    <t xml:space="preserve"> (sipas vitit paraardhes)</t>
  </si>
  <si>
    <t>Kosto për Njësi</t>
  </si>
  <si>
    <t>(sipas vitit paraardhës)</t>
  </si>
  <si>
    <t>Sasia (sipas planit</t>
  </si>
  <si>
    <t>Fillestar Vjetor)</t>
  </si>
  <si>
    <t>Shpenzimet (sipas</t>
  </si>
  <si>
    <t>planit Fillestar Vjetor</t>
  </si>
  <si>
    <t>(sipas planit Fillestar të vitit</t>
  </si>
  <si>
    <t>të rishikuar të vitit korent)</t>
  </si>
  <si>
    <t>Shpenzime</t>
  </si>
  <si>
    <t>Kontrib.e</t>
  </si>
  <si>
    <t>Sigurimeve Shoqërore</t>
  </si>
  <si>
    <t>Mallra dhe</t>
  </si>
  <si>
    <t>Shërbime</t>
  </si>
  <si>
    <t>Subveci-</t>
  </si>
  <si>
    <t>net</t>
  </si>
  <si>
    <t>Të Tjera</t>
  </si>
  <si>
    <t>Transfer.Korrente Brendshme</t>
  </si>
  <si>
    <t>Transfer.</t>
  </si>
  <si>
    <t>Korrente të Huaja</t>
  </si>
  <si>
    <t>Tregues me bazë</t>
  </si>
  <si>
    <t xml:space="preserve"> gjinore</t>
  </si>
  <si>
    <t>( PO )</t>
  </si>
  <si>
    <t>Fakti i Vitit</t>
  </si>
  <si>
    <t xml:space="preserve">Paraardhës  </t>
  </si>
  <si>
    <t>Buxheti Vjetor</t>
  </si>
  <si>
    <t>Plan Fillestar</t>
  </si>
  <si>
    <t>Plan i Rishikuar</t>
  </si>
  <si>
    <t>i</t>
  </si>
  <si>
    <t>Periudhës/progresive</t>
  </si>
  <si>
    <t>Ndryshimi</t>
  </si>
  <si>
    <t>(Plan - Fakt)</t>
  </si>
  <si>
    <t>91405AG</t>
  </si>
  <si>
    <t>Kompensim nga ndërtimet informale të legalizuara</t>
  </si>
  <si>
    <t>Nr. i te denuarve</t>
  </si>
  <si>
    <t>Numer</t>
  </si>
  <si>
    <t>Ofrimi i ndihmës juridike falas për individët që plotësojnë kushtet. Zbatimin dhe  monitorimin e cilesisë së dhenies së ndihmës juridike, në perputhje me legjislacionin në fuqi.</t>
  </si>
  <si>
    <t>Individë që plotësojnë kushtet për dhënien e ndihmës juridike</t>
  </si>
  <si>
    <t>% e punonjesve te trajnuar kundrejt totalit te punonjesve te programit;</t>
  </si>
  <si>
    <t>Dhenia e ndihmes juridike paresore dhe dytesore per individet qe plotesojne kushtet, ne zbatim te ligjit per Ndihmen Juridike Falas.</t>
  </si>
  <si>
    <t>% e aplikantëve përfitues të ndihmës ligjore falas (parësore dhe dytësore) ndaj totalit të aplikantëve</t>
  </si>
  <si>
    <t>Gra dhe vajza përfituese të ndihmës juridike falas</t>
  </si>
  <si>
    <t>Raste ndihme juridike ofruar për gratë dhe vajzat në nevojë</t>
  </si>
  <si>
    <t xml:space="preserve">Blerje pajisje elektronike </t>
  </si>
  <si>
    <t xml:space="preserve">Blerje pajisje zyre </t>
  </si>
  <si>
    <t>91408AA</t>
  </si>
  <si>
    <t>Administrata Funksionale</t>
  </si>
  <si>
    <t>91408AB</t>
  </si>
  <si>
    <t>Të dënuar burra të trajtuar në IEVP</t>
  </si>
  <si>
    <t>91408AC</t>
  </si>
  <si>
    <t>Të burgosura gra të trajtuar në IEVP</t>
  </si>
  <si>
    <t>91408AD</t>
  </si>
  <si>
    <t>Të burgosur të mitur të trajtuar në IEVP</t>
  </si>
  <si>
    <t>91408AE</t>
  </si>
  <si>
    <t>Të burgosur të trajtuar me sherbim shendetesor</t>
  </si>
  <si>
    <t>91408AF</t>
  </si>
  <si>
    <t>Te burgosur te integruar ne IEVP/ burra</t>
  </si>
  <si>
    <t>91408AG</t>
  </si>
  <si>
    <t>Te burgosur te integruar ne IEVP/gra</t>
  </si>
  <si>
    <t>91408AH</t>
  </si>
  <si>
    <t>Te burgosur te integruar ne IEVP/ te mitur</t>
  </si>
  <si>
    <t>18AR710</t>
  </si>
  <si>
    <t>Përmiresimi i infrastrukturës  ndertimore në IEVP 8</t>
  </si>
  <si>
    <t>18AR714</t>
  </si>
  <si>
    <t>18AR803</t>
  </si>
  <si>
    <t>Orendi në sistemin e burgjeve</t>
  </si>
  <si>
    <t>18AR905</t>
  </si>
  <si>
    <t>Sisteme ngrohje ftohje ne IEVP</t>
  </si>
  <si>
    <t>18AR906</t>
  </si>
  <si>
    <t>Sistemi elektronik i menaxhimit te vizitave dhe hyrje daljeve ne IEVP</t>
  </si>
  <si>
    <t>22AD602</t>
  </si>
  <si>
    <t xml:space="preserve">Ndertimi i IEVP Kukës Hartim, Projektim, Rikonstruksion, Supervizion dhe </t>
  </si>
  <si>
    <t>M140023</t>
  </si>
  <si>
    <t>Blerje automjete per sistemin e burgjeve</t>
  </si>
  <si>
    <t>M140071</t>
  </si>
  <si>
    <t>T.V.SH e Takse doganore</t>
  </si>
  <si>
    <t>M140228</t>
  </si>
  <si>
    <t>M140299</t>
  </si>
  <si>
    <t>Pajisje te ndryshme per sistemin e burgjeve</t>
  </si>
  <si>
    <t>M140330</t>
  </si>
  <si>
    <t>Permiresim I infrastruktures se furnizimit me uje ne disa IEVP.Peqin,Lezhe,</t>
  </si>
  <si>
    <t>Numri i punonjësve dhe të paraburgosurve</t>
  </si>
  <si>
    <t>Numri i te burgosurve</t>
  </si>
  <si>
    <t>Nr.të burgosurave gra</t>
  </si>
  <si>
    <t>Nr.të miturve</t>
  </si>
  <si>
    <t>Nr.të burgosurve të semurë</t>
  </si>
  <si>
    <t>Numer te denuar</t>
  </si>
  <si>
    <t>Numer institucioni</t>
  </si>
  <si>
    <t>Ndertimi i IEVP Kukës Hartim, Projektim, Rikonstruksion, Supervizion dhe Kolaudim</t>
  </si>
  <si>
    <t>Nr, institucioni</t>
  </si>
  <si>
    <t>Numer Automjetesh</t>
  </si>
  <si>
    <t>Përmiresimi i kushteve fizike të jetesës, nëpërmjet përmirësimit të përgjithshëm të infrastruktures.</t>
  </si>
  <si>
    <t>Numer pajisjesh</t>
  </si>
  <si>
    <t>Permiresim I infrastruktures se furnizimit me uje ne disa IEVP.Peqin,Lezhe,Fushe-krujë</t>
  </si>
  <si>
    <t>Rikonstruksion i godinave Pojske, Pogradec per te denuarit e moshes se trete (hartim projekti, rikonstruksion, supervizion dhe kolaudim)</t>
  </si>
  <si>
    <t>18AR904</t>
  </si>
  <si>
    <t>Sisteme sigurie KME</t>
  </si>
  <si>
    <t>22AD601</t>
  </si>
  <si>
    <t>Hartimi i projektit për rindërtim e infrastruktures ndertimore e te rrjetit të jashtëm në IEVP Lezhë</t>
  </si>
  <si>
    <t>M140298</t>
  </si>
  <si>
    <t>Permiresim i infrastruktures se furnizimit me energji elektrike ne disa IEVP</t>
  </si>
  <si>
    <t>M140329</t>
  </si>
  <si>
    <t>Permiresimi I kushteve fizike te jeteses nepermjet permiresimit te pergjithshem te infrastruktures (IEVP Burrel)</t>
  </si>
  <si>
    <t>14</t>
  </si>
  <si>
    <t>Viti paraardhës 2024</t>
  </si>
  <si>
    <t>Ndryshimi Vjetor
 (Plan - Fakt)</t>
  </si>
  <si>
    <t>Shpenzime 
Faktike</t>
  </si>
  <si>
    <t>Plani Fillestar
 Vjetor 
Viti 2025</t>
  </si>
  <si>
    <t>Plani Vjetor
 i Rishikuar
 Viti 2025</t>
  </si>
  <si>
    <t>Ndryshimi i planit
 vjetor</t>
  </si>
  <si>
    <t>(1)</t>
  </si>
  <si>
    <t>(2)</t>
  </si>
  <si>
    <t>(3)</t>
  </si>
  <si>
    <t>(4)</t>
  </si>
  <si>
    <t>(5)</t>
  </si>
  <si>
    <t>(6)</t>
  </si>
  <si>
    <t>(8)</t>
  </si>
  <si>
    <t>(9)</t>
  </si>
  <si>
    <t>01110</t>
  </si>
  <si>
    <t>01120</t>
  </si>
  <si>
    <t>01130</t>
  </si>
  <si>
    <t>01160</t>
  </si>
  <si>
    <t>01180</t>
  </si>
  <si>
    <t>03310</t>
  </si>
  <si>
    <t>03350</t>
  </si>
  <si>
    <t>03440</t>
  </si>
  <si>
    <t>03490</t>
  </si>
  <si>
    <t>600</t>
  </si>
  <si>
    <t>601</t>
  </si>
  <si>
    <t>602</t>
  </si>
  <si>
    <t>603</t>
  </si>
  <si>
    <t>604</t>
  </si>
  <si>
    <t>605</t>
  </si>
  <si>
    <t>606</t>
  </si>
  <si>
    <t>230</t>
  </si>
  <si>
    <t>231</t>
  </si>
  <si>
    <t>0</t>
  </si>
  <si>
    <t>Shpenzime
Kapitale të Patrupëzuara</t>
  </si>
  <si>
    <t>Shpenzime
Kapitale të Trupëzuara</t>
  </si>
  <si>
    <t>Kontrib.e 
Sigurimeve Shoqërore</t>
  </si>
  <si>
    <t>Mallra dhe
Shërbime</t>
  </si>
  <si>
    <t>Subveci-
net</t>
  </si>
  <si>
    <t>Të Tjera
Transfer.Korrente Brendshme</t>
  </si>
  <si>
    <t>Transfer.
Korrente të Huaja</t>
  </si>
  <si>
    <t>01</t>
  </si>
  <si>
    <t xml:space="preserve"> Emri i Grupit</t>
  </si>
  <si>
    <t xml:space="preserve"> Emri i </t>
  </si>
  <si>
    <t>M140201</t>
  </si>
  <si>
    <t>Sistemi ALBIS</t>
  </si>
  <si>
    <t>Sasia Faktike 
(Viti paraardhës)</t>
  </si>
  <si>
    <t>Shpenzimet Faktike 
 (sipas vitit paraardhes)</t>
  </si>
  <si>
    <t>Kosto për Njësi 
(sipas vitit paraardhës)</t>
  </si>
  <si>
    <t>Sasia (sipas planit 
Fillestar Vjetor)</t>
  </si>
  <si>
    <t>Shpenzimet (sipas 
planit Fillestar Vjetor</t>
  </si>
  <si>
    <t>Kosto për Njësi 
(sipas planit Fillestar të vitit</t>
  </si>
  <si>
    <t>Sasia (sipas planit 
të rishikuar të vitit korent)</t>
  </si>
  <si>
    <t>(7)</t>
  </si>
  <si>
    <t>(10)</t>
  </si>
  <si>
    <t>(11)</t>
  </si>
  <si>
    <t>(12)</t>
  </si>
  <si>
    <t>(13)</t>
  </si>
  <si>
    <t>(14)</t>
  </si>
  <si>
    <t>(15)</t>
  </si>
  <si>
    <t>meter linear</t>
  </si>
  <si>
    <t>Tregues me bazë 
 gjinore 
( PO )</t>
  </si>
  <si>
    <t xml:space="preserve">Fakti i Vitit
Paraardhës  </t>
  </si>
  <si>
    <t>Buxheti Vjetor 
Plan Fillestar 
Viti 2025</t>
  </si>
  <si>
    <t>Buxheti Vjetor 
Plan i Rishikuar 
Viti 2025</t>
  </si>
  <si>
    <t>Fakti 
i 
Periudhës/progresive</t>
  </si>
  <si>
    <t>Ndryshimi 
(Plan - Fakt)</t>
  </si>
  <si>
    <t>100%</t>
  </si>
  <si>
    <t>ANEKSI nr.1 Raporti Përmbledhës i Shpenzimeve të Ministrisë/Institucionit Buxhetor</t>
  </si>
  <si>
    <t>Viti 2025</t>
  </si>
  <si>
    <t xml:space="preserve"> Viti 2025</t>
  </si>
  <si>
    <t>BOTIMI ELEKTRONIK I FLETORES ZYRTARE, BULETINIT TE NJOFTIMEVE DHE KODE &amp; PERMBLEDHESE LEGJISLACIONI</t>
  </si>
  <si>
    <t>25AA401</t>
  </si>
  <si>
    <t xml:space="preserve">Ndërtimi i Sistemit Informatik të Menaxhimit të Proceseve të Brendshme për </t>
  </si>
  <si>
    <t>Set paisjesh</t>
  </si>
  <si>
    <t>Ndërtimi i Sistemit Informatik të Menaxhimit të Proceseve të Brendshme për Drejtorinë e Përgjithshme të Burgjeve, Institucioneve të vartësisë (IEVP) dhe infrastrukturës hostuese (Platforma Digitale)</t>
  </si>
  <si>
    <t>Cope</t>
  </si>
  <si>
    <t>Subvecionet</t>
  </si>
  <si>
    <t>Shërbimi i Kthimit dhe Kompensimit të Pronave</t>
  </si>
  <si>
    <t>Rregullimi i çëshjtes së pronave në zbatim të ligjit 133 / 2015 Për trajtimin e pronës dhe përfundimin e procesit të kompensimit të pronave dhe akteve nënligjore, Legalizimi, urbanizimi dhe integrimi i ndërtimeve dhe zonave informale</t>
  </si>
  <si>
    <t>802</t>
  </si>
  <si>
    <t>15</t>
  </si>
  <si>
    <t>1900</t>
  </si>
  <si>
    <t>880</t>
  </si>
  <si>
    <t>Nr.aktesh</t>
  </si>
  <si>
    <t>Per nje sistem burgjesh qe garanton te drejtat dhe lirite themelore te personave me lirio te kufizuar ne Sistemin e Burgjeve dhe siguron riintegrimin e tyre ne shoqeri.</t>
  </si>
  <si>
    <t>IEVP qe garantojne kushtet e sigurise, trajtimit e rehabilitimit te te denuarve</t>
  </si>
  <si>
    <t>Norma e recidivitetit (Burra)</t>
  </si>
  <si>
    <t>Norma e recidivitetit (gra)</t>
  </si>
  <si>
    <t>Norma e recidivitetit (Te mitur)</t>
  </si>
  <si>
    <t>Te denuar te punesuar pasi fitojne lirine</t>
  </si>
  <si>
    <t>Riintegrimi i te denuarve, zhvillimi i programeve per rehabilitimin ne shoqeri te te paraburgosurve dhe te denuarve ne perputhje me standartet europiane</t>
  </si>
  <si>
    <t>Numri i kurseve te aftesimit profesional per te denuar burra</t>
  </si>
  <si>
    <t>Numri i kurseve te aftesimit profesional per te denuar gra</t>
  </si>
  <si>
    <t>Te denuar te punesuar te mitur</t>
  </si>
  <si>
    <t>Te denuara gra te punesuara</t>
  </si>
  <si>
    <t>Te denuar burra te punesuar</t>
  </si>
  <si>
    <t>Sigurimi i standardeve te ofrimit te sherbimit te ekzekutimit te veprave penale.</t>
  </si>
  <si>
    <t>Hapesira ne dispozicion per nje te denuar (ne m2)</t>
  </si>
  <si>
    <t>Numer trupe policore/numer te burgosurish</t>
  </si>
  <si>
    <t>Numer i te denuarve te arratisur ndaj totalit</t>
  </si>
  <si>
    <t>Raste te dhunes ne burgje (burra)</t>
  </si>
  <si>
    <t>Raste te dhunes ne burgje (gra)</t>
  </si>
  <si>
    <t>Femije qe lindin ose vijne me nenat e burgosura</t>
  </si>
  <si>
    <t>Siperfaqe te mbikqyrjes te IEVP me kamera</t>
  </si>
  <si>
    <t>Standarti ushqimor shprehur ne kalori per 1 te burgosur te punesuar</t>
  </si>
  <si>
    <t>Standarti ushqimor shprehur ne kalori per 1 te papunesuar dhe te mitur</t>
  </si>
  <si>
    <t>Standarti ushqimor shprehur ne kalori per 1 te burgosur te semure</t>
  </si>
  <si>
    <t>Numri i IEVP-ve per mbulimin e sigurise fizike</t>
  </si>
  <si>
    <t>Përmiresimi i infrastrukturës ndertimore në IEVP 3</t>
  </si>
  <si>
    <t>Përmiresimi i infrastrukturës ndertimore në IEVP 11</t>
  </si>
  <si>
    <t>Zëvendësimi i pajisjeve te ndryshme të amortizuara në sistemin e burgjeve</t>
  </si>
  <si>
    <t>Automjete transporti</t>
  </si>
  <si>
    <t>Ndertimi i IEVP Kukës (Hartim, Projektim, Rikonstruksion, Supervizion dhe Kolaudim)</t>
  </si>
  <si>
    <t>Ndertimi i sistemit informatik të menaxhimit të proceseve të brëndshme për Drejtorinë e Përgjithshme të Burgjeve</t>
  </si>
  <si>
    <t>nr titujsh</t>
  </si>
  <si>
    <t>Garantimi i Ekzekutimit të  Vendimeve Gjyqësore me Objektivitet dhe Ligjshmëri për të Siguruar Dhënien e Drejtësisë Subjekteve , Pjesë në Ekzekutim</t>
  </si>
  <si>
    <t>Numër Titujsh Ekzekutivë të depozituar në Shërbimin Përmbarimor</t>
  </si>
  <si>
    <t>Rritja e numrit të ekzekutimeve krahasuar me vitin paraardhës  , respektim rigoroz i afateve ligjore për kryerjen e veprimeve proceduriale të përcaktuara për ekzekutimin e titujve ekzekutivë. Ekzekutimi 100% i cdo urdhër mbrojtje  që regjistrohet në zyrat përmbarimore vendore.</t>
  </si>
  <si>
    <t>Numër  Titujsh  të pushuara me vendim gjykate, të pezulluara me kërkesë kreditori</t>
  </si>
  <si>
    <t>Numrit i  titujve të ekzekutuara brenda afateve ligjore</t>
  </si>
  <si>
    <t>Numrit i  titujve të ekzekutuara jashtë afateve ligjore</t>
  </si>
  <si>
    <t>Ekzekutimi 100% i cdo urdher mbrojtje qe rregjistrohet ne zyrat permbarimore vendore</t>
  </si>
  <si>
    <t>Numer Pensione ushqimore ne ekzekutim te vazhdueshem</t>
  </si>
  <si>
    <t>18AR601</t>
  </si>
  <si>
    <t>18AR602</t>
  </si>
  <si>
    <t>Pajisje dhe orendi zyre</t>
  </si>
  <si>
    <t>Rritja e performances se Sherbimit te Proves në zbatimin e kuadrit ligjor ne fuqi dhe standarteve me te larta ne fushen masave alternative per realizimin e programeve sa me efikase ne realizimin e reabilitimit te denuarve  me masa alternative.</t>
  </si>
  <si>
    <t>Meshkuj te mbikqyrur me denime alternative.</t>
  </si>
  <si>
    <t>Persona te mbikqyrur me Pajisje Elektronike</t>
  </si>
  <si>
    <t>Gra te denuara me denime alternative.</t>
  </si>
  <si>
    <t>Te mitur nen mbikqyrje te Sherbimit te Proves</t>
  </si>
  <si>
    <t>Permiresimi i cilesise ne veprimtarine e Sherbimit te proves nepermjet rritjes te nivelit se mbikqyrjes profesionale  dhe bashkepunimit te institucioneve shteterore, shoqerise civile dhe permiresimin e infrastuktures se Sherbimit te Proves</t>
  </si>
  <si>
    <t>Realizimi i performances te te denuarve me masa alternative.</t>
  </si>
  <si>
    <t>Përmirësimi në fushën e anatomisë patologjike, toksikologjisë dhe biologjisë, duke u përafruar me standardet metodike dhe tekniko-shkencore të analogëve të Bashkimit Europian. Të cilat konsistojnë në shtrim dhe implementimin të metodikave të reja laboratorike, në ekzaminime toksikologjike, biologjike në ndihmë të patologjisë ligjore dhe prokurorive të rretheve me anë të pajisjeve të reja indentifikuese, përshtatja e këtyre metodave në varësi të problematikave të hasura të punës rutinë dhe kërkesës së rritur të ekzaminimeve toksikologjike, biologjike dhe mjeko-ligjore (ekzaminime histopatologjike) nga viti në vit.</t>
  </si>
  <si>
    <t>Përqindja e realizimit të akteve të ekspertimit të realizuara sipas standardeve të BE-së ndaj totalit të vendimeve të ekspertimit.</t>
  </si>
  <si>
    <t>Realizimi i akteve të ekspertimit me objektivitet, sipas legjislacionit në fuqi.</t>
  </si>
  <si>
    <t>Aktet e bëra ndaj vendimeve të ardhura në IML</t>
  </si>
  <si>
    <t>Aftesimi profesional i personelit te IML per egzaminimin e rasteve te dhunes seksuale</t>
  </si>
  <si>
    <t>Aktet e ekspertimit te realizuara per rastet e dhunes seksuale</t>
  </si>
  <si>
    <t>Blerje pajisje autopsie dhe laboratorike</t>
  </si>
  <si>
    <t>Sherbimi Per Ceshtjet e Biresimeve</t>
  </si>
  <si>
    <t>Drejtuesi i Ekipit 
Menaxhues të 
Programit</t>
  </si>
  <si>
    <t>Sekretari i Përgjithshëm</t>
  </si>
  <si>
    <t>Emri</t>
  </si>
  <si>
    <t>Ismail Shehu</t>
  </si>
  <si>
    <t>Firma</t>
  </si>
  <si>
    <t>Data</t>
  </si>
  <si>
    <t xml:space="preserve">Data </t>
  </si>
  <si>
    <t>Periudha e Raportimit  8-2025</t>
  </si>
  <si>
    <t>Periudha e Raportimit 8-2025</t>
  </si>
  <si>
    <t xml:space="preserve">ANEKSI 1.1 Raporti i Shpenzimeve të Ministrisë/Institucionit sipas kapitujve </t>
  </si>
  <si>
    <t>Nga të ardhurat jashtë limitit</t>
  </si>
  <si>
    <t>Drejtuesi i Ekipit Menaxhues të Programit</t>
  </si>
  <si>
    <t>Eduard Ahmeti</t>
  </si>
  <si>
    <t>Aneksi 1.2 "Shpenzimet Buxhetore në Total Programi dhe Total Ministrie/Institucioni Buxhetor"</t>
  </si>
  <si>
    <t>Kodi i Ministris</t>
  </si>
  <si>
    <t>Kodi i Programi</t>
  </si>
  <si>
    <t>Viti</t>
  </si>
  <si>
    <t>Art. 230</t>
  </si>
  <si>
    <t>Art. 231</t>
  </si>
  <si>
    <t>Art. 600</t>
  </si>
  <si>
    <t>Art. 601</t>
  </si>
  <si>
    <t>Art. 602</t>
  </si>
  <si>
    <t>Art. 603</t>
  </si>
  <si>
    <t>Art. 604</t>
  </si>
  <si>
    <t>Art. 605</t>
  </si>
  <si>
    <t>Art. 606</t>
  </si>
  <si>
    <t>Shpenzime faktike</t>
  </si>
  <si>
    <t>Total i Ministrisë/Institucionit</t>
  </si>
  <si>
    <t>Numri i punonjesve në Total</t>
  </si>
  <si>
    <t>Numri faktik</t>
  </si>
  <si>
    <t>Reformimi i sistemit të drejtësisë në Shqipëri dhe përqasja e legjislacionit me atë të BE, me në qëndër qytetarin.</t>
  </si>
  <si>
    <t>Standarde te politikave te fushes se MD te hartuara kundrejt totalit te planifikuar ne planin e akteve.</t>
  </si>
  <si>
    <t>% e punonjesve te trajnuar kundrejt totalit te punonjesve te programit</t>
  </si>
  <si>
    <t>Raporti femra/meshkuj per program</t>
  </si>
  <si>
    <t>Gra ne pozicione drejtuese</t>
  </si>
  <si>
    <t>Hartimi i legjislacionit në fushën e përgjegjësisë shtetërore, të Ministrisë së Drejtësisë, dhënia e mendimit të specializuar për të gjitha aktet që shqyrtohen në KM,  monitorimi i profesioneve të lira dhe institucioneve të varësisë, përmbushja e detyrimeve në kuadër të bashkëpunimit ndërgjyqësor me jashtë, si dhe hartimin, rishikimin dhe monitorimin e strategjive në fushën e Drejtësisë dhe Antikorrupsionit.</t>
  </si>
  <si>
    <t>Përmirësimi i cilësisë së projektakte të hartuara dhe të vlerësuara</t>
  </si>
  <si>
    <t>Përmirësimi i cilësisë së monitorimit të profesioneve të lira dhe të institucioneve të varësisë</t>
  </si>
  <si>
    <t>Permiresimi i cilesise se Reformes ne Drejtesise</t>
  </si>
  <si>
    <t>Pajisje elektronike te blera per aparatin e MD</t>
  </si>
  <si>
    <t>Pajisje zyre te blera per aparatin e MD</t>
  </si>
  <si>
    <t xml:space="preserve">TVSH-Operacioni Nderkombetar i Monitorimit </t>
  </si>
  <si>
    <t>Mbikqyrja dhe mbrojtja e të miturve/të rinjve gjate dhe pas kryerjes së dënimit në përputhje me Kodin e Drejtësisë Penale për të miturit.</t>
  </si>
  <si>
    <t>Të mitur të mbikqyrur pas kryerjes së dënimit kundrejt totalit të të miturve të dënuar</t>
  </si>
  <si>
    <t>% e të miturve rikthehen në shkollë/punë/etj</t>
  </si>
  <si>
    <t>Pajisje zyre te blera per QPKM</t>
  </si>
  <si>
    <t>Rikonstruksioni i Institucionit per edukim dhe rehabilitim te te miturve</t>
  </si>
  <si>
    <t>Mbikqyrja e administratoreve të falimentit nëpërmjet analizimit të raporteve statistikore sipas standarteve kombëtare të licensimit.</t>
  </si>
  <si>
    <t>% e administratoreve te falimentit te mbikqyrur</t>
  </si>
  <si>
    <t>Koha mesatare e administrimit të procesit të falimentimit sipas tipit të biznesit</t>
  </si>
  <si>
    <t>Pajisje zyre te blera per AMF</t>
  </si>
  <si>
    <t>Bashkëpunimi me Gjykatat e Rretheve  dhe të Apelit, mbi transferimin e dosjeve gjyqësore dhe dokumentave të tjera.</t>
  </si>
  <si>
    <t>Përqindja e Gjykatave që transferojnë fondet arkivore në Arkivin SH.S.GJ.</t>
  </si>
  <si>
    <t>Njësi ruajtje tipologjike në administrim</t>
  </si>
  <si>
    <t>metra linear</t>
  </si>
  <si>
    <t>Pajisje elektronike të blera Arkiven Shteterore te Sistemit Gjyqesor</t>
  </si>
  <si>
    <t>e pa lidhur me politikën</t>
  </si>
  <si>
    <t>Emri                             Eduard Ahmeti</t>
  </si>
  <si>
    <t>18AR716</t>
  </si>
  <si>
    <t>Mbikqyrja e punimeve per përmiresimi i kushteve fizike të jetesës, nëpërmjet përmirësimit të infrastruktures ndertimore ne IEVP</t>
  </si>
  <si>
    <t>18AR717</t>
  </si>
  <si>
    <t>Kolaudimi I punimeve per përmiresimi i kushteve fizike të jetesës, nëpërmjet përmirësimit të infrastruktures ndertimore ne IEVP</t>
  </si>
  <si>
    <t>40%</t>
  </si>
  <si>
    <t>70%</t>
  </si>
  <si>
    <t>37</t>
  </si>
  <si>
    <t>95%</t>
  </si>
  <si>
    <t>30</t>
  </si>
  <si>
    <t>30%</t>
  </si>
  <si>
    <t>kolaudimi I punimeve per përmiresimi i kushteve fizike të jetesës, nëpërmjet përmirësimit të infrastruktures ndertimore ne IEVP</t>
  </si>
  <si>
    <t>Përmiresimi i kushteve fizike të jetesës, nëpërmjet përmirësimit të infrastruktures ndertimore ne IEVP</t>
  </si>
  <si>
    <t>24AH301</t>
  </si>
  <si>
    <t>Hartim projekti, rikonstruksion, mbikqyrje, kolaidim për Burgun IEVP Fushë-Krujë</t>
  </si>
  <si>
    <t>24AH302</t>
  </si>
  <si>
    <t>Blerje pajisje për sistemin e burgjeve</t>
  </si>
  <si>
    <t>25AC301</t>
  </si>
  <si>
    <t>Furnizim Vendosje e Pistonave (bollerave) dhe Sistemit të Kontrollit të Automjeteve (skanerave) për kufizimin e hyrje-daljeve në IEVP-të e Sigurisë së Lartë</t>
  </si>
  <si>
    <t>25AC401</t>
  </si>
  <si>
    <t>Ndërtim i Poligonit dhe Palestrës multimodale për Forcat Operacionale dhe Speciale të sistemit të Burgjeve</t>
  </si>
  <si>
    <t>Drejtuesi i Ekipit</t>
  </si>
  <si>
    <t>Menaxhues të</t>
  </si>
  <si>
    <t>Programit</t>
  </si>
  <si>
    <t>numer institucionesh</t>
  </si>
  <si>
    <t>numer projektesh</t>
  </si>
  <si>
    <t xml:space="preserve">numer pajisjesh </t>
  </si>
  <si>
    <t>numer pajisjesh sigurie</t>
  </si>
  <si>
    <t>ndertese</t>
  </si>
  <si>
    <t>Kalaudimi I punimeve per përmiresimi i kushteve fizike të jetesës, nëpërmjet përmirësimit të infrastruktures ndertimore ne IEVP</t>
  </si>
  <si>
    <t>nr,.projektesh</t>
  </si>
  <si>
    <t>Numer pajisjesh sigurie</t>
  </si>
  <si>
    <t xml:space="preserve">Emri   </t>
  </si>
  <si>
    <t>06</t>
  </si>
  <si>
    <t xml:space="preserve">Emri:              </t>
  </si>
  <si>
    <t>100</t>
  </si>
  <si>
    <t>85.7</t>
  </si>
  <si>
    <t xml:space="preserve">Emri      </t>
  </si>
  <si>
    <t>Shtim kati dhe rikonstruksion I godines se IML</t>
  </si>
  <si>
    <t>23AC902</t>
  </si>
  <si>
    <t>Ndertimi I dhomes frigoriferike kufomambjatese</t>
  </si>
  <si>
    <t xml:space="preserve"> </t>
  </si>
  <si>
    <t>Periudha e Raportimit  8 -2025</t>
  </si>
  <si>
    <t>Periudha e Raportimit  8 - 2025</t>
  </si>
  <si>
    <t>Ismail shehu</t>
  </si>
  <si>
    <t>ANEKSI nr.3/1 Raporti i performancës së produkteve të programit</t>
  </si>
  <si>
    <t xml:space="preserve">Emri </t>
  </si>
  <si>
    <t xml:space="preserve">Emri          </t>
  </si>
  <si>
    <t>Data                                  24.09.2025</t>
  </si>
  <si>
    <t>24.09.2025</t>
  </si>
  <si>
    <t xml:space="preserve">Emri                        </t>
  </si>
  <si>
    <t xml:space="preserve">Emri            </t>
  </si>
  <si>
    <t>6880</t>
  </si>
  <si>
    <t>790</t>
  </si>
  <si>
    <t>186</t>
  </si>
  <si>
    <t>10000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</si>
</sst>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
    <numFmt numFmtId="165" formatCode="_(* #,##0_);_(* \(#,##0\);_(* &quot;-&quot;??_);_(@_)"/>
  </numFmts>
  <fonts count="153">
    <font>
      <sz val="11"/>
      <color theme="1"/>
      <name val="Calibri"/>
      <family val="2"/>
      <scheme val="minor"/>
    </font>
    <font>
      <sz val="9"/>
      <color rgb="FF050505"/>
      <name val="SansSerif"/>
      <family val="2"/>
    </font>
    <font>
      <b/>
      <sz val="11"/>
      <color rgb="FF000000"/>
      <name val="Arial"/>
      <family val="2"/>
    </font>
    <font>
      <b/>
      <sz val="9"/>
      <color rgb="FF050505"/>
      <name val="SansSerif"/>
      <family val="2"/>
    </font>
    <font>
      <sz val="7"/>
      <color rgb="FF050505"/>
      <name val="Arial"/>
      <family val="2"/>
    </font>
    <font>
      <sz val="9"/>
      <color rgb="FF000000"/>
      <name val="SansSerif"/>
      <family val="2"/>
    </font>
    <font>
      <b/>
      <sz val="11"/>
      <color rgb="FFC00000"/>
      <name val="Arial"/>
      <family val="2"/>
    </font>
    <font>
      <b/>
      <sz val="9"/>
      <color rgb="FFC00000"/>
      <name val="Arial"/>
      <family val="2"/>
    </font>
    <font>
      <b/>
      <sz val="9"/>
      <color rgb="FFC00000"/>
      <name val="SansSerif"/>
      <family val="2"/>
    </font>
    <font>
      <b/>
      <sz val="7"/>
      <color rgb="FFC00000"/>
      <name val="Arial"/>
      <family val="2"/>
    </font>
    <font>
      <b/>
      <sz val="8"/>
      <color rgb="FF080808"/>
      <name val="Arial"/>
      <family val="2"/>
    </font>
    <font>
      <sz val="8"/>
      <color rgb="FF080808"/>
      <name val="Arial"/>
      <family val="2"/>
    </font>
    <font>
      <sz val="9"/>
      <color rgb="FF080808"/>
      <name val="Arial"/>
      <family val="2"/>
    </font>
    <font>
      <sz val="7"/>
      <color rgb="FF000000"/>
      <name val="Arial"/>
      <family val="2"/>
    </font>
    <font>
      <b/>
      <sz val="7"/>
      <color rgb="FF000000"/>
      <name val="Arial"/>
      <family val="2"/>
    </font>
    <font>
      <sz val="9"/>
      <color rgb="FF000000"/>
      <name val="Arial"/>
      <family val="2"/>
    </font>
    <font>
      <b/>
      <sz val="7"/>
      <color rgb="FF0070C0"/>
      <name val="Arial"/>
      <family val="2"/>
    </font>
    <font>
      <i/>
      <sz val="7"/>
      <color rgb="FF000000"/>
      <name val="Arial"/>
      <family val="2"/>
    </font>
    <font>
      <sz val="10"/>
      <color rgb="FF000000"/>
      <name val="Arial"/>
      <family val="2"/>
    </font>
    <font>
      <b/>
      <sz val="10"/>
      <color rgb="FF080808"/>
      <name val="Arial"/>
      <family val="2"/>
    </font>
    <font>
      <b/>
      <sz val="11"/>
      <color rgb="FFC00000"/>
      <name val="Garamond"/>
      <family val="1"/>
    </font>
    <font>
      <b/>
      <sz val="11"/>
      <color rgb="FF080808"/>
      <name val="Garamond"/>
      <family val="1"/>
    </font>
    <font>
      <sz val="11"/>
      <color rgb="FF080808"/>
      <name val="Garamond"/>
      <family val="1"/>
    </font>
    <font>
      <sz val="11"/>
      <color rgb="FF000000"/>
      <name val="Garamond"/>
      <family val="1"/>
    </font>
    <font>
      <b/>
      <sz val="11"/>
      <color rgb="FF000000"/>
      <name val="Garamond"/>
      <family val="1"/>
    </font>
    <font>
      <b/>
      <sz val="11"/>
      <color rgb="FF050505"/>
      <name val="Garamond"/>
      <family val="1"/>
    </font>
    <font>
      <sz val="11"/>
      <color rgb="FF000000"/>
      <name val="Calibri"/>
      <family val="2"/>
      <scheme val="minor"/>
    </font>
    <font>
      <b/>
      <sz val="9"/>
      <color rgb="FF050505"/>
      <name val="Calibri"/>
      <family val="2"/>
      <scheme val="minor"/>
    </font>
    <font>
      <sz val="9"/>
      <color rgb="FF000000"/>
      <name val="Calibri"/>
      <family val="2"/>
      <scheme val="minor"/>
    </font>
    <font>
      <b/>
      <i/>
      <sz val="9"/>
      <color rgb="FF002060"/>
      <name val="Calibri"/>
      <family val="2"/>
      <scheme val="minor"/>
    </font>
    <font>
      <sz val="9"/>
      <color rgb="FF002060"/>
      <name val="Calibri"/>
      <family val="2"/>
      <scheme val="minor"/>
    </font>
    <font>
      <b/>
      <sz val="9"/>
      <color rgb="FFC00000"/>
      <name val="Calibri"/>
      <family val="2"/>
      <scheme val="minor"/>
    </font>
    <font>
      <b/>
      <sz val="13"/>
      <color rgb="FFC00000"/>
      <name val="Calibri"/>
      <family val="2"/>
      <scheme val="minor"/>
    </font>
    <font>
      <b/>
      <sz val="10"/>
      <color rgb="FFC00000"/>
      <name val="Calibri"/>
      <family val="2"/>
      <scheme val="minor"/>
    </font>
    <font>
      <b/>
      <sz val="13"/>
      <color rgb="FF000000"/>
      <name val="Calibri"/>
      <family val="2"/>
      <scheme val="minor"/>
    </font>
    <font>
      <b/>
      <sz val="11"/>
      <color rgb="FF000000"/>
      <name val="Calibri"/>
      <family val="2"/>
      <scheme val="minor"/>
    </font>
    <font>
      <b/>
      <sz val="7"/>
      <color rgb="FF000000"/>
      <name val="Calibri"/>
      <family val="2"/>
      <scheme val="minor"/>
    </font>
    <font>
      <sz val="7"/>
      <color rgb="FF080808"/>
      <name val="Calibri"/>
      <family val="2"/>
      <scheme val="minor"/>
    </font>
    <font>
      <b/>
      <sz val="13"/>
      <color rgb="FF050505"/>
      <name val="Calibri"/>
      <family val="2"/>
      <scheme val="minor"/>
    </font>
    <font>
      <b/>
      <sz val="13"/>
      <color rgb="FF080808"/>
      <name val="Calibri"/>
      <family val="2"/>
      <scheme val="minor"/>
    </font>
    <font>
      <b/>
      <sz val="8"/>
      <color rgb="FF000000"/>
      <name val="Calibri"/>
      <family val="2"/>
      <scheme val="minor"/>
    </font>
    <font>
      <i/>
      <sz val="7"/>
      <color rgb="FF000000"/>
      <name val="Calibri"/>
      <family val="2"/>
      <scheme val="minor"/>
    </font>
    <font>
      <sz val="7"/>
      <color rgb="FF000000"/>
      <name val="Calibri"/>
      <family val="2"/>
      <scheme val="minor"/>
    </font>
    <font>
      <sz val="11"/>
      <color rgb="FF000000"/>
      <name val="Aptos Narrow"/>
      <family val="2"/>
    </font>
    <font>
      <b/>
      <sz val="12"/>
      <color rgb="FF000000"/>
      <name val="Garamond"/>
      <family val="1"/>
    </font>
    <font>
      <b/>
      <i/>
      <sz val="11"/>
      <color rgb="FF002060"/>
      <name val="Garamond"/>
      <family val="1"/>
    </font>
    <font>
      <sz val="11"/>
      <color rgb="FF002060"/>
      <name val="Garamond"/>
      <family val="1"/>
    </font>
    <font>
      <i/>
      <sz val="11"/>
      <color rgb="FF000000"/>
      <name val="Garamond"/>
      <family val="1"/>
    </font>
    <font>
      <b/>
      <sz val="9"/>
      <color rgb="FF050505"/>
      <name val="Calibri"/>
      <family val="2"/>
    </font>
    <font>
      <sz val="9"/>
      <color rgb="FF000000"/>
      <name val="Calibri"/>
      <family val="2"/>
    </font>
    <font>
      <b/>
      <i/>
      <sz val="9"/>
      <color rgb="FF002060"/>
      <name val="Calibri"/>
      <family val="2"/>
    </font>
    <font>
      <sz val="9"/>
      <color rgb="FF002060"/>
      <name val="Calibri"/>
      <family val="2"/>
    </font>
    <font>
      <b/>
      <sz val="9"/>
      <color rgb="FFC00000"/>
      <name val="Calibri"/>
      <family val="2"/>
    </font>
    <font>
      <b/>
      <sz val="13"/>
      <color rgb="FFC00000"/>
      <name val="Calibri"/>
      <family val="2"/>
    </font>
    <font>
      <b/>
      <sz val="10"/>
      <color rgb="FFC00000"/>
      <name val="Calibri"/>
      <family val="2"/>
    </font>
    <font>
      <b/>
      <sz val="13"/>
      <color rgb="FF000000"/>
      <name val="Calibri"/>
      <family val="2"/>
    </font>
    <font>
      <b/>
      <sz val="11"/>
      <color rgb="FF000000"/>
      <name val="Calibri"/>
      <family val="2"/>
    </font>
    <font>
      <b/>
      <sz val="7"/>
      <color rgb="FF000000"/>
      <name val="Calibri"/>
      <family val="2"/>
    </font>
    <font>
      <sz val="7"/>
      <color rgb="FF080808"/>
      <name val="Calibri"/>
      <family val="2"/>
    </font>
    <font>
      <b/>
      <sz val="13"/>
      <color rgb="FF050505"/>
      <name val="Calibri"/>
      <family val="2"/>
    </font>
    <font>
      <b/>
      <sz val="13"/>
      <color rgb="FF080808"/>
      <name val="Calibri"/>
      <family val="2"/>
    </font>
    <font>
      <b/>
      <sz val="8"/>
      <color rgb="FF000000"/>
      <name val="Calibri"/>
      <family val="2"/>
    </font>
    <font>
      <i/>
      <sz val="7"/>
      <color rgb="FF000000"/>
      <name val="Calibri"/>
      <family val="2"/>
    </font>
    <font>
      <sz val="7"/>
      <color rgb="FF000000"/>
      <name val="Calibri"/>
      <family val="2"/>
    </font>
    <font>
      <sz val="11"/>
      <color theme="1"/>
      <name val="Calibri"/>
      <family val="2"/>
      <scheme val="minor"/>
    </font>
    <font>
      <sz val="11"/>
      <color theme="1"/>
      <name val="Garamond"/>
      <family val="1"/>
    </font>
    <font>
      <b/>
      <sz val="11"/>
      <name val="Garamond"/>
      <family val="1"/>
    </font>
    <font>
      <b/>
      <sz val="10"/>
      <name val="Garamond"/>
      <family val="1"/>
    </font>
    <font>
      <b/>
      <sz val="11"/>
      <color rgb="FF0070C0"/>
      <name val="Garamond"/>
      <family val="1"/>
    </font>
    <font>
      <sz val="9"/>
      <color rgb="FF000000"/>
      <name val="Garamond"/>
      <family val="1"/>
    </font>
    <font>
      <b/>
      <sz val="9"/>
      <color rgb="FF000000"/>
      <name val="Garamond"/>
      <family val="1"/>
    </font>
    <font>
      <sz val="11"/>
      <name val="Garamond"/>
      <family val="1"/>
    </font>
    <font>
      <sz val="10"/>
      <color rgb="FF000000"/>
      <name val="Calibri"/>
      <family val="2"/>
      <scheme val="minor"/>
    </font>
    <font>
      <b/>
      <sz val="10"/>
      <color rgb="FF000000"/>
      <name val="Arial"/>
      <family val="2"/>
    </font>
    <font>
      <b/>
      <sz val="8"/>
      <name val="Arial"/>
      <family val="2"/>
    </font>
    <font>
      <sz val="10"/>
      <name val="Arial"/>
      <family val="2"/>
    </font>
    <font>
      <sz val="7"/>
      <name val="Arial"/>
      <family val="2"/>
    </font>
    <font>
      <b/>
      <sz val="10"/>
      <name val="Arial"/>
      <family val="2"/>
    </font>
    <font>
      <b/>
      <sz val="7"/>
      <name val="Arial"/>
      <family val="2"/>
    </font>
    <font>
      <b/>
      <sz val="9"/>
      <color rgb="FF000000"/>
      <name val="Arial"/>
      <family val="2"/>
    </font>
    <font>
      <sz val="10"/>
      <color rgb="FFFF0000"/>
      <name val="Arial"/>
      <family val="2"/>
    </font>
    <font>
      <sz val="9"/>
      <color rgb="FFFF0000"/>
      <name val="Arial"/>
      <family val="2"/>
    </font>
    <font>
      <sz val="9"/>
      <color rgb="FFFF0000"/>
      <name val="Calibri"/>
      <family val="2"/>
    </font>
    <font>
      <b/>
      <sz val="9"/>
      <color rgb="FFFF0000"/>
      <name val="Calibri"/>
      <family val="2"/>
    </font>
    <font>
      <sz val="9"/>
      <name val="Calibri"/>
      <family val="2"/>
    </font>
    <font>
      <b/>
      <sz val="9"/>
      <color rgb="FF080808"/>
      <name val="Arial"/>
      <family val="2"/>
    </font>
    <font>
      <b/>
      <sz val="7"/>
      <color rgb="FF080808"/>
      <name val="Arial"/>
      <family val="2"/>
    </font>
    <font>
      <sz val="11"/>
      <color rgb="FF080808"/>
      <name val="Times New Roman"/>
      <family val="1"/>
    </font>
    <font>
      <sz val="7"/>
      <color rgb="FF080808"/>
      <name val="Arial"/>
      <family val="2"/>
    </font>
    <font>
      <b/>
      <sz val="11"/>
      <name val="Arial"/>
      <family val="2"/>
    </font>
    <font>
      <b/>
      <sz val="9"/>
      <name val="SansSerif"/>
      <family val="2"/>
    </font>
    <font>
      <b/>
      <sz val="9"/>
      <name val="Calibri"/>
      <family val="2"/>
      <scheme val="minor"/>
    </font>
    <font>
      <sz val="9"/>
      <name val="Calibri"/>
      <family val="2"/>
      <scheme val="minor"/>
    </font>
    <font>
      <sz val="11"/>
      <name val="Calibri"/>
      <family val="2"/>
      <scheme val="minor"/>
    </font>
    <font>
      <i/>
      <sz val="7"/>
      <name val="Arial"/>
      <family val="2"/>
    </font>
    <font>
      <sz val="7"/>
      <name val="Calibri"/>
      <family val="2"/>
      <scheme val="minor"/>
    </font>
    <font>
      <i/>
      <sz val="7"/>
      <name val="Calibri"/>
      <family val="2"/>
      <scheme val="minor"/>
    </font>
    <font>
      <sz val="8"/>
      <color theme="1"/>
      <name val="Calibri"/>
      <family val="2"/>
      <scheme val="minor"/>
    </font>
    <font>
      <sz val="9"/>
      <color theme="1"/>
      <name val="Calibri"/>
      <family val="2"/>
      <scheme val="minor"/>
    </font>
    <font>
      <b/>
      <sz val="9"/>
      <color rgb="FF000000"/>
      <name val="Calibri"/>
      <family val="2"/>
    </font>
    <font>
      <b/>
      <sz val="7"/>
      <color rgb="FF050505"/>
      <name val="Arial"/>
      <family val="2"/>
    </font>
    <font>
      <b/>
      <i/>
      <sz val="9"/>
      <color rgb="FF000000"/>
      <name val="Calibri"/>
      <family val="2"/>
    </font>
    <font>
      <b/>
      <sz val="9"/>
      <name val="Calibri"/>
      <family val="2"/>
    </font>
    <font>
      <b/>
      <sz val="7"/>
      <color rgb="FF080808"/>
      <name val="Calibri"/>
      <family val="2"/>
    </font>
    <font>
      <b/>
      <sz val="13"/>
      <name val="Calibri"/>
      <family val="2"/>
    </font>
    <font>
      <b/>
      <sz val="10"/>
      <name val="Calibri"/>
      <family val="2"/>
    </font>
    <font>
      <b/>
      <sz val="11"/>
      <name val="Calibri"/>
      <family val="2"/>
    </font>
    <font>
      <b/>
      <sz val="7"/>
      <name val="Calibri"/>
      <family val="2"/>
    </font>
    <font>
      <sz val="7"/>
      <name val="Calibri"/>
      <family val="2"/>
    </font>
    <font>
      <b/>
      <sz val="8"/>
      <name val="Calibri"/>
      <family val="2"/>
    </font>
    <font>
      <i/>
      <sz val="7"/>
      <name val="Calibri"/>
      <family val="2"/>
    </font>
    <font>
      <b/>
      <sz val="10"/>
      <color rgb="FFC00000"/>
      <name val="Arial"/>
      <family val="2"/>
    </font>
    <font>
      <b/>
      <sz val="10"/>
      <color rgb="FFC00000"/>
      <name val="SansSerif"/>
      <family val="2"/>
    </font>
    <font>
      <b/>
      <sz val="8"/>
      <color rgb="FFC00000"/>
      <name val="Arial"/>
      <family val="2"/>
    </font>
    <font>
      <sz val="8"/>
      <color rgb="FF000000"/>
      <name val="Arial"/>
      <family val="2"/>
    </font>
    <font>
      <sz val="8"/>
      <name val="Arial"/>
      <family val="2"/>
    </font>
    <font>
      <sz val="7"/>
      <color rgb="FF000000"/>
      <name val="Arial "/>
    </font>
    <font>
      <b/>
      <sz val="8"/>
      <color rgb="FF000000"/>
      <name val="Arial"/>
      <family val="2"/>
    </font>
    <font>
      <sz val="10"/>
      <color rgb="FF000000"/>
      <name val="SansSerif"/>
      <family val="2"/>
    </font>
    <font>
      <sz val="10"/>
      <color theme="1"/>
      <name val="Calibri"/>
      <family val="2"/>
      <scheme val="minor"/>
    </font>
    <font>
      <sz val="10"/>
      <color rgb="FF080808"/>
      <name val="Arial"/>
      <family val="2"/>
    </font>
    <font>
      <i/>
      <sz val="9"/>
      <name val="Calibri"/>
      <family val="2"/>
      <scheme val="minor"/>
    </font>
    <font>
      <sz val="7"/>
      <name val="Arial "/>
    </font>
    <font>
      <b/>
      <sz val="11"/>
      <color rgb="FF080808"/>
      <name val="Calibri"/>
      <family val="2"/>
    </font>
    <font>
      <b/>
      <sz val="7"/>
      <color rgb="FF080808"/>
      <name val="Calibri"/>
      <family val="2"/>
      <scheme val="minor"/>
    </font>
    <font>
      <b/>
      <sz val="12"/>
      <color rgb="FFC00000"/>
      <name val="Times New Roman"/>
      <family val="1"/>
    </font>
    <font>
      <sz val="11"/>
      <color rgb="FF000000"/>
      <name val="Times New Roman"/>
      <family val="1"/>
    </font>
    <font>
      <b/>
      <sz val="9"/>
      <color rgb="FFC00000"/>
      <name val="Times New Roman"/>
      <family val="1"/>
    </font>
    <font>
      <b/>
      <sz val="11"/>
      <color rgb="FFC00000"/>
      <name val="Times New Roman"/>
      <family val="1"/>
    </font>
    <font>
      <b/>
      <sz val="11"/>
      <color rgb="FF080808"/>
      <name val="Times New Roman"/>
      <family val="1"/>
    </font>
    <font>
      <b/>
      <sz val="11"/>
      <color rgb="FF000000"/>
      <name val="Times New Roman"/>
      <family val="1"/>
    </font>
    <font>
      <b/>
      <sz val="11"/>
      <color rgb="FF0070C0"/>
      <name val="Times New Roman"/>
      <family val="1"/>
    </font>
    <font>
      <sz val="12"/>
      <color rgb="FFC00000"/>
      <name val="Times New Roman"/>
      <family val="1"/>
    </font>
    <font>
      <b/>
      <sz val="11"/>
      <color rgb="FF050505"/>
      <name val="Times New Roman"/>
      <family val="1"/>
    </font>
    <font>
      <sz val="11"/>
      <color rgb="FF050505"/>
      <name val="Times New Roman"/>
      <family val="1"/>
    </font>
    <font>
      <b/>
      <sz val="10"/>
      <color rgb="FF050505"/>
      <name val="Times New Roman"/>
      <family val="1"/>
    </font>
    <font>
      <sz val="10"/>
      <color rgb="FF050505"/>
      <name val="Times New Roman"/>
      <family val="1"/>
    </font>
    <font>
      <sz val="10"/>
      <color rgb="FF000000"/>
      <name val="Times New Roman"/>
      <family val="1"/>
    </font>
    <font>
      <sz val="8"/>
      <color rgb="FF000000"/>
      <name val="Times New Roman"/>
      <family val="1"/>
    </font>
    <font>
      <b/>
      <sz val="10"/>
      <color rgb="FF080808"/>
      <name val="Times New Roman"/>
      <family val="1"/>
    </font>
    <font>
      <sz val="10"/>
      <color rgb="FF080808"/>
      <name val="Times New Roman"/>
      <family val="1"/>
    </font>
    <font>
      <b/>
      <sz val="9"/>
      <color rgb="FF050505"/>
      <name val="Times New Roman"/>
      <family val="1"/>
    </font>
    <font>
      <b/>
      <i/>
      <sz val="11"/>
      <color rgb="FF002060"/>
      <name val="Times New Roman"/>
      <family val="1"/>
    </font>
    <font>
      <sz val="9"/>
      <color rgb="FF000000"/>
      <name val="Times New Roman"/>
      <family val="1"/>
    </font>
    <font>
      <sz val="11"/>
      <color rgb="FF002060"/>
      <name val="Times New Roman"/>
      <family val="1"/>
    </font>
    <font>
      <sz val="9"/>
      <color rgb="FF002060"/>
      <name val="Times New Roman"/>
      <family val="1"/>
    </font>
    <font>
      <i/>
      <sz val="11"/>
      <color rgb="FF000000"/>
      <name val="Times New Roman"/>
      <family val="1"/>
    </font>
    <font>
      <sz val="9"/>
      <color rgb="FF050505"/>
      <name val="Garamond"/>
      <family val="1"/>
    </font>
    <font>
      <sz val="9"/>
      <color theme="1"/>
      <name val="Garamond"/>
      <family val="1"/>
    </font>
    <font>
      <b/>
      <sz val="12"/>
      <color rgb="FF080808"/>
      <name val="Garamond"/>
      <family val="1"/>
    </font>
    <font>
      <sz val="11"/>
      <color rgb="FF050505"/>
      <name val="Garamond"/>
      <family val="1"/>
    </font>
    <font>
      <b/>
      <sz val="8"/>
      <color rgb="FFC00000"/>
      <name val="SansSerif"/>
      <family val="2"/>
    </font>
    <font>
      <sz val="8"/>
      <color rgb="FF000000"/>
      <name val="SansSerif"/>
      <family val="2"/>
    </font>
  </fonts>
  <fills count="13">
    <fill>
      <patternFill patternType="none"/>
    </fill>
    <fill>
      <patternFill patternType="gray125"/>
    </fill>
    <fill>
      <patternFill patternType="none"/>
    </fill>
    <fill>
      <patternFill patternType="solid">
        <fgColor rgb="FFEBF1DE"/>
        <bgColor rgb="FF000000"/>
      </patternFill>
    </fill>
    <fill>
      <patternFill patternType="solid">
        <fgColor rgb="FFFFFFFF"/>
        <bgColor rgb="FF000000"/>
      </patternFill>
    </fill>
    <fill>
      <patternFill patternType="solid">
        <fgColor rgb="FFE6E6E6"/>
        <bgColor rgb="FF000000"/>
      </patternFill>
    </fill>
    <fill>
      <patternFill patternType="solid">
        <fgColor rgb="FFEBF1DE"/>
      </patternFill>
    </fill>
    <fill>
      <patternFill patternType="solid">
        <fgColor rgb="FFFFFFFF"/>
      </patternFill>
    </fill>
    <fill>
      <patternFill patternType="solid">
        <fgColor rgb="FFE6E6E6"/>
      </patternFill>
    </fill>
    <fill>
      <patternFill patternType="solid">
        <fgColor theme="0"/>
        <bgColor indexed="64"/>
      </patternFill>
    </fill>
    <fill>
      <patternFill patternType="solid">
        <fgColor rgb="FFEBF1DE"/>
        <bgColor rgb="FFFFFFFF"/>
      </patternFill>
    </fill>
    <fill>
      <patternFill patternType="solid">
        <fgColor rgb="FFFFFFFF"/>
        <bgColor rgb="FFFFFFFF"/>
      </patternFill>
    </fill>
    <fill>
      <patternFill patternType="solid">
        <fgColor rgb="FFE6E6E6"/>
        <bgColor rgb="FFFFFFFF"/>
      </patternFill>
    </fill>
  </fills>
  <borders count="284">
    <border>
      <left/>
      <right/>
      <top/>
      <bottom/>
      <diagonal/>
    </border>
    <border>
      <left/>
      <right/>
      <top/>
      <bottom/>
      <diagonal/>
    </border>
    <border>
      <left style="double">
        <color rgb="FF050505"/>
      </left>
      <right style="thin">
        <color rgb="FF050505"/>
      </right>
      <top style="double">
        <color rgb="FF050505"/>
      </top>
      <bottom style="thin">
        <color rgb="FF050505"/>
      </bottom>
      <diagonal/>
    </border>
    <border>
      <left style="thin">
        <color rgb="FF050505"/>
      </left>
      <right style="thin">
        <color rgb="FF050505"/>
      </right>
      <top style="double">
        <color rgb="FF050505"/>
      </top>
      <bottom style="thin">
        <color rgb="FF050505"/>
      </bottom>
      <diagonal/>
    </border>
    <border>
      <left style="thin">
        <color rgb="FF050505"/>
      </left>
      <right style="thin">
        <color rgb="FF050505"/>
      </right>
      <top style="thin">
        <color rgb="FF050505"/>
      </top>
      <bottom style="thin">
        <color rgb="FF050505"/>
      </bottom>
      <diagonal/>
    </border>
    <border>
      <left style="thin">
        <color rgb="FF050505"/>
      </left>
      <right style="double">
        <color rgb="FF050505"/>
      </right>
      <top style="thin">
        <color rgb="FF050505"/>
      </top>
      <bottom style="thin">
        <color rgb="FF050505"/>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50505"/>
      </left>
      <right/>
      <top style="double">
        <color rgb="FF050505"/>
      </top>
      <bottom style="thin">
        <color rgb="FF050505"/>
      </bottom>
      <diagonal/>
    </border>
    <border>
      <left/>
      <right/>
      <top style="double">
        <color rgb="FF050505"/>
      </top>
      <bottom style="thin">
        <color rgb="FF050505"/>
      </bottom>
      <diagonal/>
    </border>
    <border>
      <left/>
      <right style="double">
        <color rgb="FF050505"/>
      </right>
      <top style="double">
        <color rgb="FF050505"/>
      </top>
      <bottom style="thin">
        <color rgb="FF050505"/>
      </bottom>
      <diagonal/>
    </border>
    <border>
      <left style="double">
        <color rgb="FF000000"/>
      </left>
      <right style="thin">
        <color rgb="FF000000"/>
      </right>
      <top style="thin">
        <color rgb="FF000000"/>
      </top>
      <bottom style="double">
        <color rgb="FF000000"/>
      </bottom>
      <diagonal/>
    </border>
    <border>
      <left style="thin">
        <color rgb="FF050505"/>
      </left>
      <right style="thin">
        <color rgb="FF050505"/>
      </right>
      <top style="thin">
        <color rgb="FF050505"/>
      </top>
      <bottom style="hair">
        <color rgb="FF050505"/>
      </bottom>
      <diagonal/>
    </border>
    <border>
      <left style="thin">
        <color rgb="FF000000"/>
      </left>
      <right style="dotted">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thin">
        <color rgb="FF000000"/>
      </right>
      <top/>
      <bottom style="hair">
        <color rgb="FF000000"/>
      </bottom>
      <diagonal/>
    </border>
    <border>
      <left style="hair">
        <color rgb="FF000000"/>
      </left>
      <right style="double">
        <color rgb="FF000000"/>
      </right>
      <top/>
      <bottom style="hair">
        <color rgb="FF000000"/>
      </bottom>
      <diagonal/>
    </border>
    <border>
      <left style="double">
        <color rgb="FF050505"/>
      </left>
      <right style="hair">
        <color rgb="FF050505"/>
      </right>
      <top style="hair">
        <color rgb="FF050505"/>
      </top>
      <bottom style="thin">
        <color rgb="FF050505"/>
      </bottom>
      <diagonal/>
    </border>
    <border>
      <left style="hair">
        <color rgb="FF050505"/>
      </left>
      <right style="thin">
        <color rgb="FF050505"/>
      </right>
      <top style="hair">
        <color rgb="FF050505"/>
      </top>
      <bottom style="thin">
        <color rgb="FF050505"/>
      </bottom>
      <diagonal/>
    </border>
    <border>
      <left style="thin">
        <color rgb="FF000000"/>
      </left>
      <right style="thin">
        <color rgb="FF000000"/>
      </right>
      <top/>
      <bottom/>
      <diagonal/>
    </border>
    <border>
      <left style="thin">
        <color rgb="FF000000"/>
      </left>
      <right style="hair">
        <color rgb="FF000000"/>
      </right>
      <top style="double">
        <color rgb="FF000000"/>
      </top>
      <bottom style="hair">
        <color rgb="FF000000"/>
      </bottom>
      <diagonal/>
    </border>
    <border>
      <left style="hair">
        <color rgb="FF000000"/>
      </left>
      <right style="thin">
        <color rgb="FF000000"/>
      </right>
      <top style="double">
        <color rgb="FF000000"/>
      </top>
      <bottom style="hair">
        <color rgb="FF000000"/>
      </bottom>
      <diagonal/>
    </border>
    <border>
      <left style="thin">
        <color rgb="FF000000"/>
      </left>
      <right style="thin">
        <color rgb="FF000000"/>
      </right>
      <top style="double">
        <color rgb="FF000000"/>
      </top>
      <bottom style="hair">
        <color rgb="FF000000"/>
      </bottom>
      <diagonal/>
    </border>
    <border>
      <left style="hair">
        <color rgb="FF000000"/>
      </left>
      <right style="double">
        <color rgb="FF000000"/>
      </right>
      <top style="double">
        <color rgb="FF000000"/>
      </top>
      <bottom style="hair">
        <color rgb="FF000000"/>
      </bottom>
      <diagonal/>
    </border>
    <border>
      <left style="double">
        <color rgb="FF050505"/>
      </left>
      <right/>
      <top style="thin">
        <color rgb="FF050505"/>
      </top>
      <bottom style="thin">
        <color rgb="FF050505"/>
      </bottom>
      <diagonal/>
    </border>
    <border>
      <left/>
      <right/>
      <top style="thin">
        <color rgb="FF050505"/>
      </top>
      <bottom style="thin">
        <color rgb="FF050505"/>
      </bottom>
      <diagonal/>
    </border>
    <border>
      <left/>
      <right style="double">
        <color rgb="FF050505"/>
      </right>
      <top style="thin">
        <color rgb="FF050505"/>
      </top>
      <bottom style="thin">
        <color rgb="FF050505"/>
      </bottom>
      <diagonal/>
    </border>
    <border>
      <left style="thin">
        <color rgb="FF050505"/>
      </left>
      <right/>
      <top style="thin">
        <color rgb="FF050505"/>
      </top>
      <bottom style="hair">
        <color rgb="FF050505"/>
      </bottom>
      <diagonal/>
    </border>
    <border>
      <left/>
      <right style="thin">
        <color rgb="FF050505"/>
      </right>
      <top style="thin">
        <color rgb="FF050505"/>
      </top>
      <bottom style="hair">
        <color rgb="FF050505"/>
      </bottom>
      <diagonal/>
    </border>
    <border>
      <left style="thin">
        <color rgb="FF000000"/>
      </left>
      <right style="double">
        <color rgb="FF000000"/>
      </right>
      <top/>
      <bottom style="hair">
        <color rgb="FF000000"/>
      </bottom>
      <diagonal/>
    </border>
    <border>
      <left style="thin">
        <color rgb="FF050505"/>
      </left>
      <right style="double">
        <color rgb="FF050505"/>
      </right>
      <top style="double">
        <color rgb="FF050505"/>
      </top>
      <bottom style="thin">
        <color rgb="FF050505"/>
      </bottom>
      <diagonal/>
    </border>
    <border>
      <left style="double">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uble">
        <color rgb="FF000000"/>
      </right>
      <top style="dotted">
        <color rgb="FF000000"/>
      </top>
      <bottom style="dotted">
        <color rgb="FF000000"/>
      </bottom>
      <diagonal/>
    </border>
    <border>
      <left style="medium">
        <color rgb="FF000000"/>
      </left>
      <right/>
      <top style="medium">
        <color rgb="FF000000"/>
      </top>
      <bottom style="dotted">
        <color rgb="FF000000"/>
      </bottom>
      <diagonal/>
    </border>
    <border>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top style="dotted">
        <color rgb="FF000000"/>
      </top>
      <bottom style="medium">
        <color rgb="FF000000"/>
      </bottom>
      <diagonal/>
    </border>
    <border>
      <left/>
      <right/>
      <top style="dotted">
        <color rgb="FF000000"/>
      </top>
      <bottom style="medium">
        <color rgb="FF000000"/>
      </bottom>
      <diagonal/>
    </border>
    <border>
      <left/>
      <right style="medium">
        <color rgb="FF000000"/>
      </right>
      <top style="dotted">
        <color rgb="FF000000"/>
      </top>
      <bottom style="medium">
        <color rgb="FF000000"/>
      </bottom>
      <diagonal/>
    </border>
    <border>
      <left style="medium">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medium">
        <color rgb="FF000000"/>
      </left>
      <right style="dotted">
        <color rgb="FF000000"/>
      </right>
      <top style="dotted">
        <color rgb="FF000000"/>
      </top>
      <bottom style="dotted">
        <color rgb="FF000000"/>
      </bottom>
      <diagonal/>
    </border>
    <border>
      <left style="dotted">
        <color rgb="FF000000"/>
      </left>
      <right style="hair">
        <color rgb="FF000000"/>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hair">
        <color rgb="FF000000"/>
      </right>
      <top style="dotted">
        <color rgb="FF000000"/>
      </top>
      <bottom style="dotted">
        <color rgb="FF000000"/>
      </bottom>
      <diagonal/>
    </border>
    <border>
      <left style="thin">
        <color rgb="FF000000"/>
      </left>
      <right style="medium">
        <color rgb="FF000000"/>
      </right>
      <top style="dotted">
        <color rgb="FF000000"/>
      </top>
      <bottom style="dotted">
        <color rgb="FF000000"/>
      </bottom>
      <diagonal/>
    </border>
    <border>
      <left style="medium">
        <color rgb="FF000000"/>
      </left>
      <right style="dotted">
        <color rgb="FF000000"/>
      </right>
      <top style="dashed">
        <color rgb="FF000000"/>
      </top>
      <bottom style="dashed">
        <color rgb="FF000000"/>
      </bottom>
      <diagonal/>
    </border>
    <border>
      <left style="dotted">
        <color rgb="FF000000"/>
      </left>
      <right style="thin">
        <color rgb="FF000000"/>
      </right>
      <top style="dotted">
        <color rgb="FF000000"/>
      </top>
      <bottom style="dotted">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50505"/>
      </left>
      <right/>
      <top style="thin">
        <color rgb="FF050505"/>
      </top>
      <bottom style="thin">
        <color rgb="FF000000"/>
      </bottom>
      <diagonal/>
    </border>
    <border>
      <left/>
      <right style="thin">
        <color rgb="FF050505"/>
      </right>
      <top style="thin">
        <color rgb="FF050505"/>
      </top>
      <bottom style="thin">
        <color rgb="FF000000"/>
      </bottom>
      <diagonal/>
    </border>
    <border>
      <left style="thin">
        <color rgb="FF050505"/>
      </left>
      <right/>
      <top style="thin">
        <color rgb="FF000000"/>
      </top>
      <bottom style="thin">
        <color rgb="FF050505"/>
      </bottom>
      <diagonal/>
    </border>
    <border>
      <left/>
      <right style="thin">
        <color rgb="FF050505"/>
      </right>
      <top style="thin">
        <color rgb="FF000000"/>
      </top>
      <bottom style="thin">
        <color rgb="FF050505"/>
      </bottom>
      <diagonal/>
    </border>
    <border>
      <left style="thin">
        <color rgb="FF050505"/>
      </left>
      <right style="thin">
        <color rgb="FF050505"/>
      </right>
      <top/>
      <bottom style="thin">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thin">
        <color rgb="FF050505"/>
      </left>
      <right/>
      <top style="double">
        <color rgb="FF050505"/>
      </top>
      <bottom/>
      <diagonal/>
    </border>
    <border>
      <left style="thin">
        <color rgb="FF050505"/>
      </left>
      <right/>
      <top/>
      <bottom/>
      <diagonal/>
    </border>
    <border>
      <left style="thin">
        <color rgb="FF050505"/>
      </left>
      <right/>
      <top/>
      <bottom style="thin">
        <color rgb="FF000000"/>
      </bottom>
      <diagonal/>
    </border>
    <border>
      <left style="thin">
        <color rgb="FF050505"/>
      </left>
      <right style="thin">
        <color rgb="FF050505"/>
      </right>
      <top style="double">
        <color rgb="FF050505"/>
      </top>
      <bottom/>
      <diagonal/>
    </border>
    <border>
      <left style="thin">
        <color rgb="FF050505"/>
      </left>
      <right style="thin">
        <color rgb="FF050505"/>
      </right>
      <top/>
      <bottom/>
      <diagonal/>
    </border>
    <border>
      <left/>
      <right style="thin">
        <color rgb="FF050505"/>
      </right>
      <top style="double">
        <color rgb="FF050505"/>
      </top>
      <bottom/>
      <diagonal/>
    </border>
    <border>
      <left/>
      <right style="thin">
        <color rgb="FF050505"/>
      </right>
      <top/>
      <bottom/>
      <diagonal/>
    </border>
    <border>
      <left/>
      <right style="thin">
        <color rgb="FF050505"/>
      </right>
      <top/>
      <bottom style="thin">
        <color rgb="FF000000"/>
      </bottom>
      <diagonal/>
    </border>
    <border>
      <left style="double">
        <color rgb="FF050505"/>
      </left>
      <right style="thin">
        <color rgb="FF050505"/>
      </right>
      <top style="double">
        <color rgb="FF050505"/>
      </top>
      <bottom/>
      <diagonal/>
    </border>
    <border>
      <left style="double">
        <color rgb="FF050505"/>
      </left>
      <right style="thin">
        <color rgb="FF050505"/>
      </right>
      <top/>
      <bottom/>
      <diagonal/>
    </border>
    <border>
      <left style="double">
        <color rgb="FF050505"/>
      </left>
      <right style="thin">
        <color rgb="FF050505"/>
      </right>
      <top/>
      <bottom style="thin">
        <color rgb="FF000000"/>
      </bottom>
      <diagonal/>
    </border>
    <border>
      <left style="thin">
        <color rgb="FF050505"/>
      </left>
      <right style="thin">
        <color rgb="FF050505"/>
      </right>
      <top/>
      <bottom style="thin">
        <color rgb="FF050505"/>
      </bottom>
      <diagonal/>
    </border>
    <border>
      <left style="thin">
        <color rgb="FF050505"/>
      </left>
      <right style="thin">
        <color rgb="FF050505"/>
      </right>
      <top style="thin">
        <color rgb="FF000000"/>
      </top>
      <bottom/>
      <diagonal/>
    </border>
    <border>
      <left/>
      <right/>
      <top style="thin">
        <color rgb="FF050505"/>
      </top>
      <bottom/>
      <diagonal/>
    </border>
    <border>
      <left/>
      <right/>
      <top/>
      <bottom style="double">
        <color rgb="FF050505"/>
      </bottom>
      <diagonal/>
    </border>
    <border>
      <left style="thin">
        <color rgb="FF050505"/>
      </left>
      <right/>
      <top style="thin">
        <color rgb="FF050505"/>
      </top>
      <bottom style="hair">
        <color rgb="FF000000"/>
      </bottom>
      <diagonal/>
    </border>
    <border>
      <left/>
      <right/>
      <top style="thin">
        <color rgb="FF050505"/>
      </top>
      <bottom style="hair">
        <color rgb="FF000000"/>
      </bottom>
      <diagonal/>
    </border>
    <border>
      <left/>
      <right style="thin">
        <color rgb="FF050505"/>
      </right>
      <top style="thin">
        <color rgb="FF050505"/>
      </top>
      <bottom style="hair">
        <color rgb="FF000000"/>
      </bottom>
      <diagonal/>
    </border>
    <border>
      <left style="thin">
        <color rgb="FF050505"/>
      </left>
      <right/>
      <top style="thin">
        <color rgb="FF050505"/>
      </top>
      <bottom/>
      <diagonal/>
    </border>
    <border>
      <left/>
      <right style="thin">
        <color rgb="FF050505"/>
      </right>
      <top style="thin">
        <color rgb="FF050505"/>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double">
        <color rgb="FF050505"/>
      </left>
      <right style="thin">
        <color rgb="FF000000"/>
      </right>
      <top style="thin">
        <color rgb="FF050505"/>
      </top>
      <bottom/>
      <diagonal/>
    </border>
    <border>
      <left style="double">
        <color rgb="FF050505"/>
      </left>
      <right style="thin">
        <color rgb="FF000000"/>
      </right>
      <top/>
      <bottom style="thin">
        <color rgb="FF000000"/>
      </bottom>
      <diagonal/>
    </border>
    <border>
      <left style="double">
        <color rgb="FF050505"/>
      </left>
      <right/>
      <top style="thin">
        <color rgb="FF000000"/>
      </top>
      <bottom style="hair">
        <color rgb="FF050505"/>
      </bottom>
      <diagonal/>
    </border>
    <border>
      <left/>
      <right style="thin">
        <color rgb="FF000000"/>
      </right>
      <top style="thin">
        <color rgb="FF000000"/>
      </top>
      <bottom style="hair">
        <color rgb="FF050505"/>
      </bottom>
      <diagonal/>
    </border>
    <border>
      <left style="double">
        <color rgb="FF050505"/>
      </left>
      <right/>
      <top style="double">
        <color rgb="FF000000"/>
      </top>
      <bottom style="thin">
        <color rgb="FF000000"/>
      </bottom>
      <diagonal/>
    </border>
    <border>
      <left/>
      <right style="thin">
        <color rgb="FF000000"/>
      </right>
      <top style="double">
        <color rgb="FF000000"/>
      </top>
      <bottom style="thin">
        <color rgb="FF000000"/>
      </bottom>
      <diagonal/>
    </border>
    <border>
      <left/>
      <right style="double">
        <color rgb="FF050505"/>
      </right>
      <top style="thin">
        <color rgb="FF050505"/>
      </top>
      <bottom style="hair">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50505"/>
      </top>
      <bottom style="thin">
        <color rgb="FF050505"/>
      </bottom>
      <diagonal/>
    </border>
    <border>
      <left style="thin">
        <color rgb="FF000000"/>
      </left>
      <right style="double">
        <color rgb="FF050505"/>
      </right>
      <top style="thin">
        <color rgb="FF050505"/>
      </top>
      <bottom style="thin">
        <color rgb="FF050505"/>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double">
        <color rgb="FF050505"/>
      </left>
      <right/>
      <top style="double">
        <color rgb="FF050505"/>
      </top>
      <bottom/>
      <diagonal/>
    </border>
    <border>
      <left style="double">
        <color rgb="FF050505"/>
      </left>
      <right/>
      <top/>
      <bottom style="thin">
        <color rgb="FF050505"/>
      </bottom>
      <diagonal/>
    </border>
    <border>
      <left/>
      <right/>
      <top style="double">
        <color rgb="FF050505"/>
      </top>
      <bottom/>
      <diagonal/>
    </border>
    <border>
      <left/>
      <right/>
      <top/>
      <bottom style="thin">
        <color rgb="FF050505"/>
      </bottom>
      <diagonal/>
    </border>
    <border>
      <left/>
      <right style="double">
        <color rgb="FF050505"/>
      </right>
      <top style="double">
        <color rgb="FF050505"/>
      </top>
      <bottom/>
      <diagonal/>
    </border>
    <border>
      <left/>
      <right style="double">
        <color rgb="FF050505"/>
      </right>
      <top/>
      <bottom style="thin">
        <color rgb="FF050505"/>
      </bottom>
      <diagonal/>
    </border>
    <border>
      <left style="double">
        <color rgb="FF000000"/>
      </left>
      <right/>
      <top style="thin">
        <color rgb="FF000000"/>
      </top>
      <bottom/>
      <diagonal/>
    </border>
    <border>
      <left/>
      <right style="thin">
        <color rgb="FF000000"/>
      </right>
      <top style="thin">
        <color rgb="FF000000"/>
      </top>
      <bottom/>
      <diagonal/>
    </border>
    <border>
      <left style="double">
        <color rgb="FF000000"/>
      </left>
      <right/>
      <top/>
      <bottom/>
      <diagonal/>
    </border>
    <border>
      <left/>
      <right style="thin">
        <color rgb="FF000000"/>
      </right>
      <top/>
      <bottom/>
      <diagonal/>
    </border>
    <border>
      <left style="double">
        <color rgb="FF000000"/>
      </left>
      <right/>
      <top/>
      <bottom style="double">
        <color rgb="FF000000"/>
      </bottom>
      <diagonal/>
    </border>
    <border>
      <left/>
      <right style="thin">
        <color rgb="FF000000"/>
      </right>
      <top/>
      <bottom style="double">
        <color rgb="FF000000"/>
      </bottom>
      <diagonal/>
    </border>
    <border>
      <left/>
      <right/>
      <top style="thin">
        <color rgb="FF000000"/>
      </top>
      <bottom style="thin">
        <color rgb="FF000000"/>
      </bottom>
      <diagonal/>
    </border>
    <border>
      <left/>
      <right style="double">
        <color rgb="FF000000"/>
      </right>
      <top style="thin">
        <color rgb="FF000000"/>
      </top>
      <bottom style="thin">
        <color rgb="FF000000"/>
      </bottom>
      <diagonal/>
    </border>
    <border>
      <left style="thin">
        <color rgb="FF050505"/>
      </left>
      <right style="thin">
        <color rgb="FF050505"/>
      </right>
      <top style="thin">
        <color rgb="FF050505"/>
      </top>
      <bottom/>
      <diagonal/>
    </border>
    <border>
      <left style="thin">
        <color rgb="FF000000"/>
      </left>
      <right style="double">
        <color rgb="FF000000"/>
      </right>
      <top style="thin">
        <color rgb="FF000000"/>
      </top>
      <bottom/>
      <diagonal/>
    </border>
    <border>
      <left style="thin">
        <color rgb="FF000000"/>
      </left>
      <right style="double">
        <color rgb="FF000000"/>
      </right>
      <top/>
      <bottom/>
      <diagonal/>
    </border>
    <border>
      <left style="thin">
        <color rgb="FF000000"/>
      </left>
      <right style="double">
        <color rgb="FF000000"/>
      </right>
      <top/>
      <bottom style="thin">
        <color rgb="FF000000"/>
      </bottom>
      <diagonal/>
    </border>
    <border>
      <left style="thin">
        <color rgb="FF000000"/>
      </left>
      <right style="dotted">
        <color rgb="FF000000"/>
      </right>
      <top/>
      <bottom/>
      <diagonal/>
    </border>
    <border>
      <left style="thin">
        <color rgb="FF000000"/>
      </left>
      <right style="dotted">
        <color rgb="FF000000"/>
      </right>
      <top style="hair">
        <color rgb="FF000000"/>
      </top>
      <bottom/>
      <diagonal/>
    </border>
    <border>
      <left/>
      <right style="thin">
        <color rgb="FF000000"/>
      </right>
      <top style="hair">
        <color rgb="FF000000"/>
      </top>
      <bottom/>
      <diagonal/>
    </border>
    <border>
      <left style="thin">
        <color rgb="FF000000"/>
      </left>
      <right style="thin">
        <color rgb="FF000000"/>
      </right>
      <top style="hair">
        <color rgb="FF000000"/>
      </top>
      <bottom/>
      <diagonal/>
    </border>
    <border>
      <left style="double">
        <color rgb="FF050505"/>
      </left>
      <right/>
      <top style="double">
        <color rgb="FF050505"/>
      </top>
      <bottom style="hair">
        <color rgb="FF050505"/>
      </bottom>
      <diagonal/>
    </border>
    <border>
      <left/>
      <right/>
      <top style="thin">
        <color rgb="FF050505"/>
      </top>
      <bottom style="thin">
        <color rgb="FF000000"/>
      </bottom>
      <diagonal/>
    </border>
    <border>
      <left/>
      <right style="double">
        <color rgb="FF050505"/>
      </right>
      <top style="thin">
        <color rgb="FF050505"/>
      </top>
      <bottom style="thin">
        <color rgb="FF000000"/>
      </bottom>
      <diagonal/>
    </border>
    <border>
      <left style="thin">
        <color rgb="FF050505"/>
      </left>
      <right/>
      <top style="thin">
        <color rgb="FF000000"/>
      </top>
      <bottom style="hair">
        <color rgb="FF000000"/>
      </bottom>
      <diagonal/>
    </border>
    <border>
      <left/>
      <right style="thin">
        <color rgb="FF050505"/>
      </right>
      <top style="thin">
        <color rgb="FF000000"/>
      </top>
      <bottom style="hair">
        <color rgb="FF000000"/>
      </bottom>
      <diagonal/>
    </border>
    <border>
      <left style="thin">
        <color rgb="FF000000"/>
      </left>
      <right style="dotted">
        <color rgb="FF000000"/>
      </right>
      <top style="hair">
        <color rgb="FF050505"/>
      </top>
      <bottom/>
      <diagonal/>
    </border>
    <border>
      <left style="dotted">
        <color rgb="FF000000"/>
      </left>
      <right style="thin">
        <color rgb="FF000000"/>
      </right>
      <top style="hair">
        <color rgb="FF050505"/>
      </top>
      <bottom/>
      <diagonal/>
    </border>
    <border>
      <left style="dotted">
        <color rgb="FF000000"/>
      </left>
      <right style="thin">
        <color rgb="FF000000"/>
      </right>
      <top/>
      <bottom/>
      <diagonal/>
    </border>
    <border>
      <left style="dotted">
        <color rgb="FF000000"/>
      </left>
      <right style="thin">
        <color rgb="FF000000"/>
      </right>
      <top/>
      <bottom style="thin">
        <color rgb="FF000000"/>
      </bottom>
      <diagonal/>
    </border>
    <border>
      <left style="dotted">
        <color rgb="FF000000"/>
      </left>
      <right style="thin">
        <color rgb="FF000000"/>
      </right>
      <top style="hair">
        <color rgb="FF000000"/>
      </top>
      <bottom/>
      <diagonal/>
    </border>
    <border>
      <left style="double">
        <color rgb="FF050505"/>
      </left>
      <right/>
      <top style="double">
        <color rgb="FF000000"/>
      </top>
      <bottom style="hair">
        <color rgb="FF050505"/>
      </bottom>
      <diagonal/>
    </border>
    <border>
      <left/>
      <right style="thin">
        <color rgb="FF000000"/>
      </right>
      <top style="double">
        <color rgb="FF000000"/>
      </top>
      <bottom style="hair">
        <color rgb="FF050505"/>
      </bottom>
      <diagonal/>
    </border>
    <border>
      <left/>
      <right style="thin">
        <color rgb="FF000000"/>
      </right>
      <top style="double">
        <color rgb="FF050505"/>
      </top>
      <bottom style="hair">
        <color rgb="FF050505"/>
      </bottom>
      <diagonal/>
    </border>
    <border>
      <left style="dotted">
        <color rgb="FF000000"/>
      </left>
      <right style="dotted">
        <color rgb="FF000000"/>
      </right>
      <top style="hair">
        <color rgb="FF000000"/>
      </top>
      <bottom/>
      <diagonal/>
    </border>
    <border>
      <left style="dotted">
        <color rgb="FF000000"/>
      </left>
      <right style="dotted">
        <color rgb="FF000000"/>
      </right>
      <top/>
      <bottom style="thin">
        <color rgb="FF000000"/>
      </bottom>
      <diagonal/>
    </border>
    <border>
      <left style="dotted">
        <color rgb="FF000000"/>
      </left>
      <right style="double">
        <color rgb="FF000000"/>
      </right>
      <top style="hair">
        <color rgb="FF000000"/>
      </top>
      <bottom/>
      <diagonal/>
    </border>
    <border>
      <left style="dotted">
        <color rgb="FF000000"/>
      </left>
      <right style="double">
        <color rgb="FF000000"/>
      </right>
      <top/>
      <bottom style="thin">
        <color rgb="FF000000"/>
      </bottom>
      <diagonal/>
    </border>
    <border>
      <left style="double">
        <color rgb="FF050505"/>
      </left>
      <right style="thin">
        <color rgb="FF000000"/>
      </right>
      <top/>
      <bottom/>
      <diagonal/>
    </border>
    <border>
      <left style="thin">
        <color rgb="FF000000"/>
      </left>
      <right/>
      <top/>
      <bottom/>
      <diagonal/>
    </border>
    <border>
      <left style="thin">
        <color rgb="FF050505"/>
      </left>
      <right style="double">
        <color rgb="FF050505"/>
      </right>
      <top style="thin">
        <color rgb="FF050505"/>
      </top>
      <bottom/>
      <diagonal/>
    </border>
    <border>
      <left style="thin">
        <color rgb="FF050505"/>
      </left>
      <right style="double">
        <color rgb="FF050505"/>
      </right>
      <top/>
      <bottom style="thin">
        <color rgb="FF000000"/>
      </bottom>
      <diagonal/>
    </border>
    <border>
      <left style="dotted">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dotted">
        <color rgb="FF000000"/>
      </right>
      <top style="thin">
        <color rgb="FF000000"/>
      </top>
      <bottom/>
      <diagonal/>
    </border>
    <border>
      <left style="medium">
        <color rgb="FF000000"/>
      </left>
      <right style="dotted">
        <color rgb="FF000000"/>
      </right>
      <top/>
      <bottom/>
      <diagonal/>
    </border>
    <border>
      <left style="medium">
        <color rgb="FF000000"/>
      </left>
      <right style="dotted">
        <color rgb="FF000000"/>
      </right>
      <top/>
      <bottom style="thin">
        <color rgb="FF000000"/>
      </bottom>
      <diagonal/>
    </border>
    <border>
      <left style="dotted">
        <color rgb="FF000000"/>
      </left>
      <right style="thin">
        <color rgb="FF000000"/>
      </right>
      <top style="thin">
        <color rgb="FF000000"/>
      </top>
      <bottom/>
      <diagonal/>
    </border>
    <border>
      <left style="thin">
        <color rgb="FF000000"/>
      </left>
      <right style="thin">
        <color rgb="FF000000"/>
      </right>
      <top style="dotted">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medium">
        <color rgb="FF000000"/>
      </bottom>
      <diagonal/>
    </border>
    <border>
      <left style="dotted">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80808"/>
      </top>
      <bottom style="thin">
        <color rgb="FF000000"/>
      </bottom>
      <diagonal/>
    </border>
    <border>
      <left/>
      <right/>
      <top style="thin">
        <color rgb="FF080808"/>
      </top>
      <bottom style="thin">
        <color rgb="FF000000"/>
      </bottom>
      <diagonal/>
    </border>
    <border>
      <left/>
      <right style="medium">
        <color rgb="FF080808"/>
      </right>
      <top style="thin">
        <color rgb="FF080808"/>
      </top>
      <bottom style="thin">
        <color rgb="FF000000"/>
      </bottom>
      <diagonal/>
    </border>
    <border>
      <left style="thin">
        <color rgb="FF000000"/>
      </left>
      <right/>
      <top style="thin">
        <color rgb="FF000000"/>
      </top>
      <bottom style="thin">
        <color rgb="FF080808"/>
      </bottom>
      <diagonal/>
    </border>
    <border>
      <left/>
      <right/>
      <top style="thin">
        <color rgb="FF000000"/>
      </top>
      <bottom style="thin">
        <color rgb="FF080808"/>
      </bottom>
      <diagonal/>
    </border>
    <border>
      <left/>
      <right style="medium">
        <color rgb="FF080808"/>
      </right>
      <top style="thin">
        <color rgb="FF000000"/>
      </top>
      <bottom style="thin">
        <color rgb="FF080808"/>
      </bottom>
      <diagonal/>
    </border>
    <border>
      <left style="double">
        <color rgb="FF050505"/>
      </left>
      <right/>
      <top style="thin">
        <color rgb="FF000000"/>
      </top>
      <bottom style="thin">
        <color rgb="FF000000"/>
      </bottom>
      <diagonal/>
    </border>
    <border>
      <left style="double">
        <color rgb="FF000000"/>
      </left>
      <right style="thin">
        <color rgb="FF000000"/>
      </right>
      <top style="thin">
        <color rgb="FF000000"/>
      </top>
      <bottom/>
      <diagonal/>
    </border>
    <border>
      <left style="thin">
        <color rgb="FF000000"/>
      </left>
      <right style="dotted">
        <color rgb="FF000000"/>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double">
        <color rgb="FF050505"/>
      </left>
      <right style="thin">
        <color rgb="FF050505"/>
      </right>
      <top style="thin">
        <color rgb="FF050505"/>
      </top>
      <bottom style="hair">
        <color rgb="FF050505"/>
      </bottom>
      <diagonal/>
    </border>
    <border>
      <left style="double">
        <color rgb="FF050505"/>
      </left>
      <right style="thin">
        <color rgb="FF000000"/>
      </right>
      <top style="thin">
        <color rgb="FF050505"/>
      </top>
      <bottom style="thin">
        <color rgb="FF050505"/>
      </bottom>
      <diagonal/>
    </border>
    <border>
      <left style="double">
        <color rgb="FF050505"/>
      </left>
      <right style="thin">
        <color rgb="FF050505"/>
      </right>
      <top style="double">
        <color rgb="FF050505"/>
      </top>
      <bottom style="hair">
        <color rgb="FF050505"/>
      </bottom>
      <diagonal/>
    </border>
    <border>
      <left style="double">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thin">
        <color rgb="FF000000"/>
      </bottom>
      <diagonal/>
    </border>
    <border>
      <left/>
      <right/>
      <top style="double">
        <color rgb="FF000000"/>
      </top>
      <bottom/>
      <diagonal/>
    </border>
    <border>
      <left style="dotted">
        <color rgb="FF000000"/>
      </left>
      <right style="dotted">
        <color rgb="FF000000"/>
      </right>
      <top style="hair">
        <color rgb="FF000000"/>
      </top>
      <bottom style="thin">
        <color rgb="FF000000"/>
      </bottom>
      <diagonal/>
    </border>
    <border>
      <left style="dotted">
        <color rgb="FF000000"/>
      </left>
      <right style="thin">
        <color rgb="FF000000"/>
      </right>
      <top style="hair">
        <color rgb="FF000000"/>
      </top>
      <bottom style="thin">
        <color rgb="FF000000"/>
      </bottom>
      <diagonal/>
    </border>
    <border>
      <left style="dotted">
        <color rgb="FF000000"/>
      </left>
      <right style="double">
        <color rgb="FF000000"/>
      </right>
      <top style="hair">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dotted">
        <color rgb="FF000000"/>
      </top>
      <bottom style="thin">
        <color rgb="FF000000"/>
      </bottom>
      <diagonal/>
    </border>
    <border>
      <left style="thin">
        <color rgb="FF050505"/>
      </left>
      <right/>
      <top style="thin">
        <color rgb="FF050505"/>
      </top>
      <bottom style="thin">
        <color indexed="64"/>
      </bottom>
      <diagonal/>
    </border>
    <border>
      <left/>
      <right style="thin">
        <color rgb="FF050505"/>
      </right>
      <top style="thin">
        <color rgb="FF050505"/>
      </top>
      <bottom style="thin">
        <color indexed="64"/>
      </bottom>
      <diagonal/>
    </border>
    <border>
      <left style="double">
        <color rgb="FF050505"/>
      </left>
      <right style="thin">
        <color rgb="FF050505"/>
      </right>
      <top style="thin">
        <color rgb="FF050505"/>
      </top>
      <bottom style="thin">
        <color rgb="FF050505"/>
      </bottom>
      <diagonal/>
    </border>
    <border>
      <left style="thin">
        <color rgb="FF000000"/>
      </left>
      <right style="dotted">
        <color rgb="FF000000"/>
      </right>
      <top style="thin">
        <color rgb="FF000000"/>
      </top>
      <bottom style="thin">
        <color rgb="FF000000"/>
      </bottom>
      <diagonal/>
    </border>
    <border>
      <left style="thin">
        <color rgb="FF050505"/>
      </left>
      <right style="double">
        <color rgb="FF050505"/>
      </right>
      <top style="thin">
        <color rgb="FF050505"/>
      </top>
      <bottom style="hair">
        <color rgb="FF050505"/>
      </bottom>
      <diagonal/>
    </border>
    <border>
      <left style="dotted">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80808"/>
      </left>
      <right style="medium">
        <color rgb="FF080808"/>
      </right>
      <top style="thin">
        <color rgb="FF080808"/>
      </top>
      <bottom style="thin">
        <color rgb="FF080808"/>
      </bottom>
      <diagonal/>
    </border>
    <border>
      <left style="medium">
        <color indexed="64"/>
      </left>
      <right style="thin">
        <color rgb="FF000000"/>
      </right>
      <top style="thin">
        <color indexed="64"/>
      </top>
      <bottom style="double">
        <color indexed="64"/>
      </bottom>
      <diagonal/>
    </border>
    <border>
      <left style="thin">
        <color rgb="FF000000"/>
      </left>
      <right style="thin">
        <color rgb="FF000000"/>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style="double">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050505"/>
      </right>
      <top style="thin">
        <color rgb="FF050505"/>
      </top>
      <bottom style="thin">
        <color rgb="FF050505"/>
      </bottom>
      <diagonal/>
    </border>
    <border>
      <left style="thin">
        <color rgb="FF050505"/>
      </left>
      <right style="thin">
        <color indexed="64"/>
      </right>
      <top style="thin">
        <color rgb="FF050505"/>
      </top>
      <bottom/>
      <diagonal/>
    </border>
    <border>
      <left style="thin">
        <color rgb="FF050505"/>
      </left>
      <right style="thin">
        <color indexed="64"/>
      </right>
      <top/>
      <bottom/>
      <diagonal/>
    </border>
    <border>
      <left style="thin">
        <color rgb="FF050505"/>
      </left>
      <right style="thin">
        <color indexed="64"/>
      </right>
      <top/>
      <bottom style="thin">
        <color rgb="FF050505"/>
      </bottom>
      <diagonal/>
    </border>
    <border>
      <left style="thin">
        <color rgb="FF050505"/>
      </left>
      <right/>
      <top style="thin">
        <color rgb="FF050505"/>
      </top>
      <bottom style="thin">
        <color rgb="FF050505"/>
      </bottom>
      <diagonal/>
    </border>
    <border>
      <left style="double">
        <color rgb="FF050505"/>
      </left>
      <right style="thin">
        <color rgb="FF050505"/>
      </right>
      <top style="double">
        <color rgb="FF050505"/>
      </top>
      <bottom style="medium">
        <color rgb="FF050505"/>
      </bottom>
      <diagonal/>
    </border>
    <border>
      <left style="thin">
        <color rgb="FF050505"/>
      </left>
      <right style="thin">
        <color rgb="FF050505"/>
      </right>
      <top style="double">
        <color rgb="FF050505"/>
      </top>
      <bottom style="medium">
        <color rgb="FF050505"/>
      </bottom>
      <diagonal/>
    </border>
    <border>
      <left style="thin">
        <color rgb="FF050505"/>
      </left>
      <right style="double">
        <color rgb="FF050505"/>
      </right>
      <top style="double">
        <color rgb="FF050505"/>
      </top>
      <bottom style="medium">
        <color rgb="FF050505"/>
      </bottom>
      <diagonal/>
    </border>
    <border>
      <left style="thin">
        <color rgb="FF050505"/>
      </left>
      <right/>
      <top/>
      <bottom style="thin">
        <color rgb="FF050505"/>
      </bottom>
      <diagonal/>
    </border>
    <border>
      <left/>
      <right style="thin">
        <color rgb="FF050505"/>
      </right>
      <top/>
      <bottom style="thin">
        <color rgb="FF050505"/>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rgb="FF000000"/>
      </top>
      <bottom/>
      <diagonal/>
    </border>
    <border>
      <left style="thin">
        <color indexed="64"/>
      </left>
      <right/>
      <top style="thin">
        <color indexed="64"/>
      </top>
      <bottom/>
      <diagonal/>
    </border>
    <border>
      <left style="medium">
        <color rgb="FF000000"/>
      </left>
      <right style="dotted">
        <color rgb="FF000000"/>
      </right>
      <top style="dotted">
        <color rgb="FF000000"/>
      </top>
      <bottom/>
      <diagonal/>
    </border>
    <border>
      <left style="dotted">
        <color rgb="FF000000"/>
      </left>
      <right style="thin">
        <color rgb="FF000000"/>
      </right>
      <top style="dotted">
        <color rgb="FF000000"/>
      </top>
      <bottom/>
      <diagonal/>
    </border>
    <border>
      <left style="thin">
        <color indexed="64"/>
      </left>
      <right/>
      <top/>
      <bottom/>
      <diagonal/>
    </border>
    <border>
      <left/>
      <right style="thin">
        <color indexed="64"/>
      </right>
      <top/>
      <bottom/>
      <diagonal/>
    </border>
    <border>
      <left/>
      <right style="thin">
        <color rgb="FF000000"/>
      </right>
      <top style="dotted">
        <color rgb="FF000000"/>
      </top>
      <bottom style="dotted">
        <color rgb="FF000000"/>
      </bottom>
      <diagonal/>
    </border>
    <border>
      <left style="thin">
        <color indexed="64"/>
      </left>
      <right style="dotted">
        <color rgb="FF000000"/>
      </right>
      <top/>
      <bottom style="dotted">
        <color rgb="FF000000"/>
      </bottom>
      <diagonal/>
    </border>
    <border>
      <left style="dotted">
        <color rgb="FF000000"/>
      </left>
      <right style="thin">
        <color rgb="FF000000"/>
      </right>
      <top/>
      <bottom style="dotted">
        <color rgb="FF000000"/>
      </bottom>
      <diagonal/>
    </border>
    <border>
      <left/>
      <right style="thin">
        <color rgb="FF050505"/>
      </right>
      <top style="thin">
        <color indexed="64"/>
      </top>
      <bottom/>
      <diagonal/>
    </border>
    <border>
      <left style="thin">
        <color indexed="64"/>
      </left>
      <right/>
      <top/>
      <bottom style="thin">
        <color rgb="FF050505"/>
      </bottom>
      <diagonal/>
    </border>
    <border>
      <left style="thin">
        <color rgb="FF050505"/>
      </left>
      <right style="thin">
        <color rgb="FF050505"/>
      </right>
      <top style="thin">
        <color indexed="64"/>
      </top>
      <bottom style="thin">
        <color rgb="FF050505"/>
      </bottom>
      <diagonal/>
    </border>
    <border>
      <left style="thin">
        <color rgb="FF050505"/>
      </left>
      <right/>
      <top style="thin">
        <color indexed="64"/>
      </top>
      <bottom style="thin">
        <color rgb="FF050505"/>
      </bottom>
      <diagonal/>
    </border>
    <border>
      <left/>
      <right style="thin">
        <color rgb="FF050505"/>
      </right>
      <top style="thin">
        <color indexed="64"/>
      </top>
      <bottom style="thin">
        <color rgb="FF050505"/>
      </bottom>
      <diagonal/>
    </border>
    <border>
      <left style="thin">
        <color rgb="FF050505"/>
      </left>
      <right style="thin">
        <color rgb="FF050505"/>
      </right>
      <top style="thin">
        <color rgb="FF050505"/>
      </top>
      <bottom style="thin">
        <color indexed="64"/>
      </bottom>
      <diagonal/>
    </border>
    <border>
      <left/>
      <right style="double">
        <color rgb="FF050505"/>
      </right>
      <top/>
      <bottom/>
      <diagonal/>
    </border>
    <border>
      <left style="double">
        <color rgb="FF050505"/>
      </left>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indexed="64"/>
      </right>
      <top style="thin">
        <color indexed="64"/>
      </top>
      <bottom style="thin">
        <color indexed="64"/>
      </bottom>
      <diagonal/>
    </border>
    <border>
      <left/>
      <right/>
      <top style="thin">
        <color rgb="FF000000"/>
      </top>
      <bottom style="double">
        <color rgb="FF000000"/>
      </bottom>
      <diagonal/>
    </border>
    <border>
      <left style="thin">
        <color rgb="FF050505"/>
      </left>
      <right style="thin">
        <color indexed="64"/>
      </right>
      <top style="thin">
        <color indexed="64"/>
      </top>
      <bottom style="thin">
        <color rgb="FF050505"/>
      </bottom>
      <diagonal/>
    </border>
    <border>
      <left style="thin">
        <color rgb="FF050505"/>
      </left>
      <right style="thin">
        <color indexed="64"/>
      </right>
      <top style="thin">
        <color rgb="FF050505"/>
      </top>
      <bottom style="thin">
        <color rgb="FF050505"/>
      </bottom>
      <diagonal/>
    </border>
    <border>
      <left style="thin">
        <color rgb="FF050505"/>
      </left>
      <right style="thin">
        <color indexed="64"/>
      </right>
      <top style="thin">
        <color rgb="FF050505"/>
      </top>
      <bottom style="thin">
        <color indexed="64"/>
      </bottom>
      <diagonal/>
    </border>
    <border>
      <left style="thin">
        <color indexed="64"/>
      </left>
      <right/>
      <top style="thin">
        <color rgb="FF050505"/>
      </top>
      <bottom/>
      <diagonal/>
    </border>
    <border>
      <left style="thin">
        <color indexed="64"/>
      </left>
      <right style="thin">
        <color rgb="FF050505"/>
      </right>
      <top style="thin">
        <color indexed="64"/>
      </top>
      <bottom/>
      <diagonal/>
    </border>
    <border>
      <left style="thin">
        <color indexed="64"/>
      </left>
      <right style="thin">
        <color rgb="FF050505"/>
      </right>
      <top/>
      <bottom/>
      <diagonal/>
    </border>
    <border>
      <left/>
      <right style="thin">
        <color indexed="64"/>
      </right>
      <top style="thin">
        <color indexed="64"/>
      </top>
      <bottom/>
      <diagonal/>
    </border>
    <border>
      <left style="double">
        <color rgb="FF050505"/>
      </left>
      <right/>
      <top/>
      <bottom/>
      <diagonal/>
    </border>
    <border>
      <left style="medium">
        <color rgb="FF000000"/>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rgb="FF050505"/>
      </right>
      <top style="medium">
        <color indexed="64"/>
      </top>
      <bottom style="thin">
        <color rgb="FF050505"/>
      </bottom>
      <diagonal/>
    </border>
    <border>
      <left style="thin">
        <color rgb="FF050505"/>
      </left>
      <right style="thin">
        <color rgb="FF050505"/>
      </right>
      <top style="medium">
        <color indexed="64"/>
      </top>
      <bottom style="thin">
        <color rgb="FF050505"/>
      </bottom>
      <diagonal/>
    </border>
    <border>
      <left style="thin">
        <color rgb="FF050505"/>
      </left>
      <right style="medium">
        <color indexed="64"/>
      </right>
      <top style="medium">
        <color indexed="64"/>
      </top>
      <bottom style="thin">
        <color rgb="FF050505"/>
      </bottom>
      <diagonal/>
    </border>
    <border>
      <left style="medium">
        <color indexed="64"/>
      </left>
      <right style="thin">
        <color rgb="FF050505"/>
      </right>
      <top style="thin">
        <color rgb="FF050505"/>
      </top>
      <bottom style="thin">
        <color rgb="FF050505"/>
      </bottom>
      <diagonal/>
    </border>
    <border>
      <left style="thin">
        <color rgb="FF050505"/>
      </left>
      <right style="medium">
        <color indexed="64"/>
      </right>
      <top style="thin">
        <color rgb="FF050505"/>
      </top>
      <bottom style="thin">
        <color rgb="FF050505"/>
      </bottom>
      <diagonal/>
    </border>
    <border>
      <left style="medium">
        <color indexed="64"/>
      </left>
      <right style="thin">
        <color rgb="FF050505"/>
      </right>
      <top style="thin">
        <color rgb="FF050505"/>
      </top>
      <bottom style="medium">
        <color indexed="64"/>
      </bottom>
      <diagonal/>
    </border>
    <border>
      <left style="thin">
        <color rgb="FF050505"/>
      </left>
      <right style="thin">
        <color rgb="FF050505"/>
      </right>
      <top style="thin">
        <color rgb="FF050505"/>
      </top>
      <bottom style="medium">
        <color indexed="64"/>
      </bottom>
      <diagonal/>
    </border>
    <border>
      <left style="thin">
        <color rgb="FF050505"/>
      </left>
      <right style="medium">
        <color indexed="64"/>
      </right>
      <top style="thin">
        <color rgb="FF050505"/>
      </top>
      <bottom style="medium">
        <color indexed="64"/>
      </bottom>
      <diagonal/>
    </border>
    <border>
      <left style="thin">
        <color indexed="64"/>
      </left>
      <right style="double">
        <color rgb="FF000000"/>
      </right>
      <top style="thin">
        <color indexed="64"/>
      </top>
      <bottom style="thin">
        <color rgb="FF000000"/>
      </bottom>
      <diagonal/>
    </border>
    <border>
      <left style="thin">
        <color rgb="FF050505"/>
      </left>
      <right/>
      <top style="medium">
        <color indexed="64"/>
      </top>
      <bottom style="thin">
        <color rgb="FF050505"/>
      </bottom>
      <diagonal/>
    </border>
    <border>
      <left style="thin">
        <color rgb="FF050505"/>
      </left>
      <right/>
      <top style="thin">
        <color rgb="FF050505"/>
      </top>
      <bottom style="medium">
        <color indexed="64"/>
      </bottom>
      <diagonal/>
    </border>
    <border>
      <left/>
      <right style="thin">
        <color rgb="FF050505"/>
      </right>
      <top style="medium">
        <color indexed="64"/>
      </top>
      <bottom style="thin">
        <color rgb="FF050505"/>
      </bottom>
      <diagonal/>
    </border>
    <border>
      <left/>
      <right style="thin">
        <color rgb="FF050505"/>
      </right>
      <top style="thin">
        <color rgb="FF050505"/>
      </top>
      <bottom style="medium">
        <color indexed="64"/>
      </bottom>
      <diagonal/>
    </border>
    <border>
      <left style="medium">
        <color indexed="64"/>
      </left>
      <right/>
      <top style="medium">
        <color indexed="64"/>
      </top>
      <bottom style="thin">
        <color rgb="FF050505"/>
      </bottom>
      <diagonal/>
    </border>
    <border>
      <left style="medium">
        <color indexed="64"/>
      </left>
      <right/>
      <top style="thin">
        <color rgb="FF050505"/>
      </top>
      <bottom style="thin">
        <color rgb="FF050505"/>
      </bottom>
      <diagonal/>
    </border>
    <border>
      <left style="medium">
        <color indexed="64"/>
      </left>
      <right/>
      <top style="thin">
        <color rgb="FF050505"/>
      </top>
      <bottom style="medium">
        <color indexed="64"/>
      </bottom>
      <diagonal/>
    </border>
    <border>
      <left/>
      <right/>
      <top style="medium">
        <color indexed="64"/>
      </top>
      <bottom style="thin">
        <color rgb="FF050505"/>
      </bottom>
      <diagonal/>
    </border>
    <border>
      <left/>
      <right/>
      <top style="thin">
        <color rgb="FF050505"/>
      </top>
      <bottom style="medium">
        <color indexed="64"/>
      </bottom>
      <diagonal/>
    </border>
    <border>
      <left style="medium">
        <color indexed="64"/>
      </left>
      <right style="medium">
        <color indexed="64"/>
      </right>
      <top style="medium">
        <color indexed="64"/>
      </top>
      <bottom style="thin">
        <color rgb="FF050505"/>
      </bottom>
      <diagonal/>
    </border>
    <border>
      <left style="medium">
        <color indexed="64"/>
      </left>
      <right style="medium">
        <color indexed="64"/>
      </right>
      <top style="thin">
        <color rgb="FF050505"/>
      </top>
      <bottom style="thin">
        <color rgb="FF050505"/>
      </bottom>
      <diagonal/>
    </border>
    <border>
      <left style="medium">
        <color indexed="64"/>
      </left>
      <right style="medium">
        <color indexed="64"/>
      </right>
      <top style="thin">
        <color rgb="FF050505"/>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rgb="FF050505"/>
      </right>
      <top style="thin">
        <color indexed="64"/>
      </top>
      <bottom style="thin">
        <color rgb="FF050505"/>
      </bottom>
      <diagonal/>
    </border>
    <border>
      <left style="thin">
        <color indexed="64"/>
      </left>
      <right style="thin">
        <color rgb="FF050505"/>
      </right>
      <top style="thin">
        <color rgb="FF050505"/>
      </top>
      <bottom style="thin">
        <color rgb="FF050505"/>
      </bottom>
      <diagonal/>
    </border>
    <border>
      <left style="thin">
        <color indexed="64"/>
      </left>
      <right style="thin">
        <color rgb="FF050505"/>
      </right>
      <top style="thin">
        <color rgb="FF050505"/>
      </top>
      <bottom style="thin">
        <color indexed="64"/>
      </bottom>
      <diagonal/>
    </border>
    <border>
      <left/>
      <right style="thin">
        <color indexed="64"/>
      </right>
      <top/>
      <bottom style="thin">
        <color indexed="64"/>
      </bottom>
      <diagonal/>
    </border>
    <border>
      <left style="thin">
        <color rgb="FF000000"/>
      </left>
      <right style="medium">
        <color rgb="FF000000"/>
      </right>
      <top/>
      <bottom style="dotted">
        <color rgb="FF000000"/>
      </bottom>
      <diagonal/>
    </border>
  </borders>
  <cellStyleXfs count="25">
    <xf numFmtId="0" fontId="0" fillId="0" borderId="0"/>
    <xf numFmtId="0" fontId="64" fillId="2" borderId="1"/>
    <xf numFmtId="43" fontId="64" fillId="2" borderId="1" applyFont="0" applyFill="0" applyBorder="0" applyAlignment="0" applyProtection="0"/>
    <xf numFmtId="9" fontId="64" fillId="2" borderId="1" applyFont="0" applyFill="0" applyBorder="0" applyAlignment="0" applyProtection="0"/>
    <xf numFmtId="0" fontId="64" fillId="2" borderId="1"/>
    <xf numFmtId="0" fontId="64" fillId="2" borderId="1"/>
    <xf numFmtId="0" fontId="64" fillId="2" borderId="1"/>
    <xf numFmtId="0" fontId="64" fillId="2" borderId="1"/>
    <xf numFmtId="0" fontId="64" fillId="2" borderId="1"/>
    <xf numFmtId="0" fontId="64" fillId="2" borderId="1"/>
    <xf numFmtId="0" fontId="64" fillId="2" borderId="1"/>
    <xf numFmtId="0" fontId="64" fillId="2" borderId="1"/>
    <xf numFmtId="0" fontId="64" fillId="2" borderId="1"/>
    <xf numFmtId="0" fontId="64" fillId="2" borderId="1"/>
    <xf numFmtId="0" fontId="64" fillId="2" borderId="1"/>
    <xf numFmtId="0" fontId="64" fillId="2" borderId="1"/>
    <xf numFmtId="0" fontId="64" fillId="2" borderId="1"/>
    <xf numFmtId="0" fontId="64" fillId="2" borderId="1"/>
    <xf numFmtId="0" fontId="64" fillId="2" borderId="1"/>
    <xf numFmtId="0" fontId="64" fillId="2" borderId="1"/>
    <xf numFmtId="0" fontId="64" fillId="2" borderId="1"/>
    <xf numFmtId="0" fontId="64" fillId="2" borderId="1"/>
    <xf numFmtId="0" fontId="64" fillId="2" borderId="1"/>
    <xf numFmtId="0" fontId="64" fillId="2" borderId="1"/>
    <xf numFmtId="0" fontId="64" fillId="2" borderId="1"/>
  </cellStyleXfs>
  <cellXfs count="2273">
    <xf numFmtId="0" fontId="0" fillId="0" borderId="0" xfId="0"/>
    <xf numFmtId="0" fontId="26" fillId="0" borderId="1" xfId="0" applyFont="1" applyBorder="1" applyAlignment="1">
      <alignment wrapText="1"/>
    </xf>
    <xf numFmtId="0" fontId="7" fillId="3" borderId="29" xfId="0" applyFont="1" applyFill="1" applyBorder="1" applyAlignment="1">
      <alignment horizontal="left" vertical="center"/>
    </xf>
    <xf numFmtId="0" fontId="9" fillId="3" borderId="32" xfId="0" applyFont="1" applyFill="1" applyBorder="1" applyAlignment="1">
      <alignment horizontal="right" vertical="center"/>
    </xf>
    <xf numFmtId="0" fontId="9" fillId="3" borderId="33" xfId="0" applyFont="1" applyFill="1" applyBorder="1" applyAlignment="1">
      <alignment horizontal="left" vertical="center"/>
    </xf>
    <xf numFmtId="0" fontId="9" fillId="3" borderId="13" xfId="0" applyFont="1" applyFill="1" applyBorder="1" applyAlignment="1">
      <alignment horizontal="center" vertical="center"/>
    </xf>
    <xf numFmtId="0" fontId="9" fillId="3" borderId="120" xfId="0" applyFont="1" applyFill="1" applyBorder="1" applyAlignment="1">
      <alignment horizontal="center" vertical="center" wrapText="1"/>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1" fillId="0" borderId="22" xfId="0" applyFont="1" applyBorder="1" applyAlignment="1">
      <alignment horizontal="center" vertical="center"/>
    </xf>
    <xf numFmtId="0" fontId="12" fillId="0" borderId="23" xfId="0" applyFont="1" applyBorder="1" applyAlignment="1">
      <alignment horizontal="center" vertical="center"/>
    </xf>
    <xf numFmtId="0" fontId="10" fillId="0" borderId="24" xfId="0" applyFont="1" applyBorder="1" applyAlignment="1">
      <alignment horizontal="center" vertical="center"/>
    </xf>
    <xf numFmtId="0" fontId="13" fillId="4" borderId="6" xfId="0" applyFont="1" applyFill="1" applyBorder="1" applyAlignment="1">
      <alignment horizontal="center" vertical="center"/>
    </xf>
    <xf numFmtId="0" fontId="13" fillId="4" borderId="7" xfId="0" applyFont="1" applyFill="1" applyBorder="1" applyAlignment="1">
      <alignment horizontal="left" vertical="center"/>
    </xf>
    <xf numFmtId="4" fontId="13" fillId="4" borderId="7" xfId="0" applyNumberFormat="1" applyFont="1" applyFill="1" applyBorder="1" applyAlignment="1">
      <alignment horizontal="right" vertical="center"/>
    </xf>
    <xf numFmtId="0" fontId="13" fillId="4" borderId="7" xfId="0" applyFont="1" applyFill="1" applyBorder="1" applyAlignment="1">
      <alignment horizontal="right" vertical="center"/>
    </xf>
    <xf numFmtId="3" fontId="13" fillId="4" borderId="7" xfId="0" applyNumberFormat="1" applyFont="1" applyFill="1" applyBorder="1" applyAlignment="1">
      <alignment horizontal="right" vertical="center"/>
    </xf>
    <xf numFmtId="0" fontId="13" fillId="4" borderId="8" xfId="0" applyFont="1" applyFill="1" applyBorder="1" applyAlignment="1">
      <alignment horizontal="right" vertical="center"/>
    </xf>
    <xf numFmtId="0" fontId="14" fillId="4" borderId="6" xfId="0" applyFont="1" applyFill="1" applyBorder="1" applyAlignment="1">
      <alignment horizontal="center" vertical="center"/>
    </xf>
    <xf numFmtId="0" fontId="14" fillId="4" borderId="7" xfId="0" applyFont="1" applyFill="1" applyBorder="1" applyAlignment="1">
      <alignment horizontal="left" vertical="center"/>
    </xf>
    <xf numFmtId="4" fontId="14" fillId="4" borderId="7" xfId="0" applyNumberFormat="1" applyFont="1" applyFill="1" applyBorder="1" applyAlignment="1">
      <alignment horizontal="right" vertical="center"/>
    </xf>
    <xf numFmtId="0" fontId="14" fillId="4" borderId="7" xfId="0" applyFont="1" applyFill="1" applyBorder="1" applyAlignment="1">
      <alignment horizontal="right" vertical="center"/>
    </xf>
    <xf numFmtId="3" fontId="14" fillId="4" borderId="7" xfId="0" applyNumberFormat="1" applyFont="1" applyFill="1" applyBorder="1" applyAlignment="1">
      <alignment horizontal="right" vertical="center"/>
    </xf>
    <xf numFmtId="0" fontId="14" fillId="4" borderId="8" xfId="0" applyFont="1" applyFill="1" applyBorder="1" applyAlignment="1">
      <alignment horizontal="right" vertical="center"/>
    </xf>
    <xf numFmtId="0" fontId="9" fillId="4" borderId="6" xfId="0" applyFont="1" applyFill="1" applyBorder="1" applyAlignment="1">
      <alignment horizontal="center" vertical="center"/>
    </xf>
    <xf numFmtId="0" fontId="9" fillId="4" borderId="7" xfId="0" applyFont="1" applyFill="1" applyBorder="1" applyAlignment="1">
      <alignment horizontal="left" vertical="center"/>
    </xf>
    <xf numFmtId="0" fontId="9" fillId="4" borderId="7" xfId="0" applyFont="1" applyFill="1" applyBorder="1" applyAlignment="1">
      <alignment horizontal="right" vertical="center"/>
    </xf>
    <xf numFmtId="3" fontId="9" fillId="4" borderId="7" xfId="0" applyNumberFormat="1" applyFont="1" applyFill="1" applyBorder="1" applyAlignment="1">
      <alignment horizontal="right" vertical="center"/>
    </xf>
    <xf numFmtId="4" fontId="9" fillId="4" borderId="7" xfId="0" applyNumberFormat="1" applyFont="1" applyFill="1" applyBorder="1" applyAlignment="1">
      <alignment horizontal="right" vertical="center"/>
    </xf>
    <xf numFmtId="0" fontId="9" fillId="4" borderId="8" xfId="0" applyFont="1" applyFill="1" applyBorder="1" applyAlignment="1">
      <alignment horizontal="right"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2" fillId="0" borderId="22" xfId="0" applyFont="1" applyBorder="1" applyAlignment="1">
      <alignment horizontal="center" vertical="center"/>
    </xf>
    <xf numFmtId="0" fontId="9" fillId="4" borderId="7"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16" fillId="4" borderId="7" xfId="0" applyFont="1" applyFill="1" applyBorder="1" applyAlignment="1">
      <alignment horizontal="left" vertical="center" wrapText="1"/>
    </xf>
    <xf numFmtId="4" fontId="16" fillId="4" borderId="7" xfId="0" applyNumberFormat="1" applyFont="1" applyFill="1" applyBorder="1" applyAlignment="1">
      <alignment horizontal="right" vertical="center"/>
    </xf>
    <xf numFmtId="0" fontId="16" fillId="4" borderId="7" xfId="0" applyFont="1" applyFill="1" applyBorder="1" applyAlignment="1">
      <alignment horizontal="right" vertical="center"/>
    </xf>
    <xf numFmtId="3" fontId="16" fillId="4" borderId="7" xfId="0" applyNumberFormat="1" applyFont="1" applyFill="1" applyBorder="1" applyAlignment="1">
      <alignment horizontal="right" vertical="center"/>
    </xf>
    <xf numFmtId="0" fontId="16" fillId="4" borderId="8" xfId="0" applyFont="1" applyFill="1" applyBorder="1" applyAlignment="1">
      <alignment horizontal="righ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4" xfId="0" applyFont="1" applyBorder="1" applyAlignment="1">
      <alignment horizontal="center" vertical="center" wrapText="1"/>
    </xf>
    <xf numFmtId="0" fontId="4"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8" fillId="0" borderId="6" xfId="0" applyFont="1" applyBorder="1" applyAlignment="1">
      <alignment horizontal="center" vertical="center"/>
    </xf>
    <xf numFmtId="0" fontId="28" fillId="0" borderId="7" xfId="0" applyFont="1" applyBorder="1" applyAlignment="1">
      <alignment horizontal="left" vertical="center"/>
    </xf>
    <xf numFmtId="0" fontId="28" fillId="0" borderId="7" xfId="0" applyFont="1" applyBorder="1" applyAlignment="1">
      <alignment horizontal="center" vertical="center"/>
    </xf>
    <xf numFmtId="0" fontId="28" fillId="0" borderId="7" xfId="0" applyFont="1" applyBorder="1" applyAlignment="1">
      <alignment horizontal="left" vertical="center" wrapText="1"/>
    </xf>
    <xf numFmtId="0" fontId="28" fillId="0" borderId="7" xfId="0" applyFont="1" applyBorder="1" applyAlignment="1">
      <alignment horizontal="right" vertical="center"/>
    </xf>
    <xf numFmtId="3" fontId="28" fillId="0" borderId="7" xfId="0" applyNumberFormat="1" applyFont="1" applyBorder="1" applyAlignment="1">
      <alignment horizontal="right" vertical="center"/>
    </xf>
    <xf numFmtId="3" fontId="28" fillId="0" borderId="8" xfId="0" applyNumberFormat="1" applyFont="1" applyBorder="1" applyAlignment="1">
      <alignment horizontal="right" vertical="center"/>
    </xf>
    <xf numFmtId="0" fontId="28" fillId="0" borderId="8" xfId="0" applyFont="1" applyBorder="1" applyAlignment="1">
      <alignment horizontal="right" vertical="center"/>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7" fillId="3" borderId="30" xfId="0" applyFont="1" applyFill="1" applyBorder="1" applyAlignment="1">
      <alignment horizontal="left" vertical="center" wrapText="1"/>
    </xf>
    <xf numFmtId="0" fontId="9" fillId="3" borderId="12" xfId="0" applyFont="1" applyFill="1" applyBorder="1" applyAlignment="1">
      <alignment horizontal="center" vertical="center"/>
    </xf>
    <xf numFmtId="0" fontId="10" fillId="0" borderId="34" xfId="0" applyFont="1" applyBorder="1" applyAlignment="1">
      <alignment horizontal="center" vertical="center"/>
    </xf>
    <xf numFmtId="0" fontId="15" fillId="0" borderId="6" xfId="0" applyFont="1" applyBorder="1" applyAlignment="1">
      <alignment horizontal="center" vertical="center"/>
    </xf>
    <xf numFmtId="0" fontId="13" fillId="0" borderId="7" xfId="0" applyFont="1" applyBorder="1" applyAlignment="1">
      <alignment horizontal="left" vertical="center" wrapText="1"/>
    </xf>
    <xf numFmtId="0" fontId="15" fillId="0" borderId="7" xfId="0" applyFont="1" applyBorder="1" applyAlignment="1">
      <alignment horizontal="left" vertical="center"/>
    </xf>
    <xf numFmtId="3" fontId="15" fillId="0" borderId="7" xfId="0" applyNumberFormat="1" applyFont="1" applyBorder="1" applyAlignment="1">
      <alignment horizontal="right" vertical="center"/>
    </xf>
    <xf numFmtId="0" fontId="15" fillId="0" borderId="7" xfId="0" applyFont="1" applyBorder="1" applyAlignment="1">
      <alignment horizontal="right" vertical="center"/>
    </xf>
    <xf numFmtId="0" fontId="15" fillId="0" borderId="8" xfId="0" applyFont="1" applyBorder="1" applyAlignment="1">
      <alignment horizontal="right" vertical="center" wrapText="1"/>
    </xf>
    <xf numFmtId="0" fontId="4" fillId="0" borderId="75" xfId="0" applyFont="1" applyBorder="1" applyAlignment="1">
      <alignment horizontal="center" vertical="center" wrapText="1"/>
    </xf>
    <xf numFmtId="0" fontId="1" fillId="0" borderId="1" xfId="0" applyFont="1" applyBorder="1" applyAlignment="1">
      <alignment horizontal="left" vertical="top"/>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35" xfId="0" applyFont="1" applyBorder="1" applyAlignment="1">
      <alignment horizontal="center" vertical="center" wrapText="1"/>
    </xf>
    <xf numFmtId="0" fontId="28" fillId="0" borderId="36" xfId="0" applyFont="1" applyBorder="1" applyAlignment="1">
      <alignment horizontal="center" vertical="center"/>
    </xf>
    <xf numFmtId="0" fontId="28" fillId="0" borderId="37" xfId="0" applyFont="1" applyBorder="1" applyAlignment="1">
      <alignment horizontal="center" vertical="center"/>
    </xf>
    <xf numFmtId="0" fontId="28" fillId="0" borderId="37" xfId="0" applyFont="1" applyBorder="1" applyAlignment="1">
      <alignment horizontal="left" vertical="center" wrapText="1"/>
    </xf>
    <xf numFmtId="0" fontId="28" fillId="4" borderId="37" xfId="0" applyFont="1" applyFill="1" applyBorder="1" applyAlignment="1">
      <alignment horizontal="left" vertical="center" wrapText="1"/>
    </xf>
    <xf numFmtId="0" fontId="29" fillId="4" borderId="37" xfId="0" applyFont="1" applyFill="1" applyBorder="1" applyAlignment="1">
      <alignment horizontal="left" vertical="center" wrapText="1"/>
    </xf>
    <xf numFmtId="3" fontId="28" fillId="4" borderId="37" xfId="0" applyNumberFormat="1" applyFont="1" applyFill="1" applyBorder="1" applyAlignment="1">
      <alignment horizontal="right" vertical="center"/>
    </xf>
    <xf numFmtId="3" fontId="28" fillId="4" borderId="38" xfId="0" applyNumberFormat="1" applyFont="1" applyFill="1" applyBorder="1" applyAlignment="1">
      <alignment horizontal="right" vertical="center"/>
    </xf>
    <xf numFmtId="0" fontId="30" fillId="5" borderId="37" xfId="0" applyFont="1" applyFill="1" applyBorder="1" applyAlignment="1">
      <alignment horizontal="left" vertical="center" wrapText="1"/>
    </xf>
    <xf numFmtId="0" fontId="29" fillId="5" borderId="37" xfId="0" applyFont="1" applyFill="1" applyBorder="1" applyAlignment="1">
      <alignment horizontal="left" vertical="center" wrapText="1"/>
    </xf>
    <xf numFmtId="0" fontId="30" fillId="5" borderId="37" xfId="0" applyFont="1" applyFill="1" applyBorder="1" applyAlignment="1">
      <alignment horizontal="right" vertical="center"/>
    </xf>
    <xf numFmtId="3" fontId="30" fillId="5" borderId="38" xfId="0" applyNumberFormat="1" applyFont="1" applyFill="1" applyBorder="1" applyAlignment="1">
      <alignment horizontal="right" vertical="center"/>
    </xf>
    <xf numFmtId="3" fontId="30" fillId="5" borderId="37" xfId="0" applyNumberFormat="1" applyFont="1" applyFill="1" applyBorder="1" applyAlignment="1">
      <alignment horizontal="right" vertical="center"/>
    </xf>
    <xf numFmtId="0" fontId="28" fillId="4" borderId="37" xfId="0" applyFont="1" applyFill="1" applyBorder="1" applyAlignment="1">
      <alignment horizontal="right" vertical="center"/>
    </xf>
    <xf numFmtId="0" fontId="31" fillId="5" borderId="37" xfId="0" applyFont="1" applyFill="1" applyBorder="1" applyAlignment="1">
      <alignment horizontal="left" vertical="center" wrapText="1"/>
    </xf>
    <xf numFmtId="0" fontId="28" fillId="5" borderId="37" xfId="0" applyFont="1" applyFill="1" applyBorder="1" applyAlignment="1">
      <alignment horizontal="left" vertical="center" wrapText="1"/>
    </xf>
    <xf numFmtId="0" fontId="31" fillId="5" borderId="37" xfId="0" applyFont="1" applyFill="1" applyBorder="1" applyAlignment="1">
      <alignment horizontal="right" vertical="center"/>
    </xf>
    <xf numFmtId="3" fontId="31" fillId="5" borderId="37" xfId="0" applyNumberFormat="1" applyFont="1" applyFill="1" applyBorder="1" applyAlignment="1">
      <alignment horizontal="right" vertical="center"/>
    </xf>
    <xf numFmtId="3" fontId="31" fillId="5" borderId="38" xfId="0" applyNumberFormat="1" applyFont="1" applyFill="1" applyBorder="1" applyAlignment="1">
      <alignment horizontal="right" vertical="center"/>
    </xf>
    <xf numFmtId="0" fontId="28" fillId="4" borderId="38" xfId="0" applyFont="1" applyFill="1" applyBorder="1" applyAlignment="1">
      <alignment horizontal="right" vertical="center"/>
    </xf>
    <xf numFmtId="0" fontId="30" fillId="5" borderId="38" xfId="0" applyFont="1" applyFill="1" applyBorder="1" applyAlignment="1">
      <alignment horizontal="right" vertical="center"/>
    </xf>
    <xf numFmtId="0" fontId="31" fillId="5" borderId="38" xfId="0" applyFont="1" applyFill="1" applyBorder="1" applyAlignment="1">
      <alignment horizontal="right" vertical="center"/>
    </xf>
    <xf numFmtId="0" fontId="33" fillId="3" borderId="39" xfId="0" applyFont="1" applyFill="1" applyBorder="1" applyAlignment="1">
      <alignment horizontal="center" vertical="center" wrapText="1"/>
    </xf>
    <xf numFmtId="0" fontId="33" fillId="3" borderId="42" xfId="0" applyFont="1" applyFill="1" applyBorder="1" applyAlignment="1">
      <alignment horizontal="center" vertical="center" wrapText="1"/>
    </xf>
    <xf numFmtId="0" fontId="34" fillId="0" borderId="45" xfId="0" applyFont="1" applyBorder="1" applyAlignment="1">
      <alignment horizontal="center" vertical="center" wrapText="1"/>
    </xf>
    <xf numFmtId="0" fontId="36" fillId="0" borderId="150" xfId="0" applyFont="1" applyBorder="1" applyAlignment="1">
      <alignment horizontal="center" vertical="center" wrapText="1"/>
    </xf>
    <xf numFmtId="0" fontId="17" fillId="4" borderId="47" xfId="0" applyFont="1" applyFill="1" applyBorder="1" applyAlignment="1">
      <alignment horizontal="center" vertical="center"/>
    </xf>
    <xf numFmtId="0" fontId="13" fillId="4" borderId="48" xfId="0" applyFont="1" applyFill="1" applyBorder="1" applyAlignment="1">
      <alignment horizontal="left" vertical="center" wrapText="1"/>
    </xf>
    <xf numFmtId="0" fontId="13" fillId="4" borderId="49" xfId="0" applyFont="1" applyFill="1" applyBorder="1" applyAlignment="1">
      <alignment horizontal="center" vertical="center"/>
    </xf>
    <xf numFmtId="0" fontId="13" fillId="4" borderId="50" xfId="0" applyFont="1" applyFill="1" applyBorder="1" applyAlignment="1">
      <alignment horizontal="right" vertical="center" wrapText="1"/>
    </xf>
    <xf numFmtId="0" fontId="13" fillId="4" borderId="49" xfId="0" applyFont="1" applyFill="1" applyBorder="1" applyAlignment="1">
      <alignment horizontal="right" vertical="center" wrapText="1"/>
    </xf>
    <xf numFmtId="0" fontId="13" fillId="4" borderId="49" xfId="0" applyFont="1" applyFill="1" applyBorder="1" applyAlignment="1">
      <alignment horizontal="right" vertical="center"/>
    </xf>
    <xf numFmtId="0" fontId="13" fillId="4" borderId="51" xfId="0" applyFont="1" applyFill="1" applyBorder="1" applyAlignment="1">
      <alignment horizontal="right" vertical="center"/>
    </xf>
    <xf numFmtId="0" fontId="38" fillId="0" borderId="45" xfId="0" applyFont="1" applyBorder="1" applyAlignment="1">
      <alignment horizontal="center" vertical="center" wrapText="1"/>
    </xf>
    <xf numFmtId="0" fontId="17" fillId="4" borderId="52" xfId="0" applyFont="1" applyFill="1" applyBorder="1" applyAlignment="1">
      <alignment horizontal="center" vertical="center"/>
    </xf>
    <xf numFmtId="0" fontId="13" fillId="4" borderId="53" xfId="0" applyFont="1" applyFill="1" applyBorder="1" applyAlignment="1">
      <alignment horizontal="left" vertical="center" wrapText="1"/>
    </xf>
    <xf numFmtId="0" fontId="35" fillId="0" borderId="45" xfId="0" applyFont="1" applyBorder="1" applyAlignment="1">
      <alignment horizontal="center" vertical="center" wrapText="1"/>
    </xf>
    <xf numFmtId="0" fontId="35" fillId="0" borderId="46" xfId="0" applyFont="1" applyBorder="1" applyAlignment="1">
      <alignment horizontal="center" vertical="center"/>
    </xf>
    <xf numFmtId="0" fontId="41" fillId="0" borderId="47" xfId="0" applyFont="1" applyBorder="1" applyAlignment="1">
      <alignment horizontal="center" vertical="center"/>
    </xf>
    <xf numFmtId="0" fontId="42" fillId="0" borderId="53" xfId="0" applyFont="1" applyBorder="1" applyAlignment="1">
      <alignment horizontal="left" vertical="center" wrapText="1"/>
    </xf>
    <xf numFmtId="0" fontId="42" fillId="0" borderId="49" xfId="0" applyFont="1" applyBorder="1" applyAlignment="1">
      <alignment horizontal="center" vertical="center"/>
    </xf>
    <xf numFmtId="0" fontId="42" fillId="0" borderId="49" xfId="0" applyFont="1" applyBorder="1" applyAlignment="1">
      <alignment horizontal="left" vertical="center"/>
    </xf>
    <xf numFmtId="3" fontId="42" fillId="0" borderId="49" xfId="0" applyNumberFormat="1" applyFont="1" applyBorder="1" applyAlignment="1">
      <alignment horizontal="right" vertical="center" wrapText="1"/>
    </xf>
    <xf numFmtId="3" fontId="42" fillId="0" borderId="49" xfId="0" applyNumberFormat="1" applyFont="1" applyBorder="1" applyAlignment="1">
      <alignment horizontal="right" vertical="center"/>
    </xf>
    <xf numFmtId="0" fontId="42" fillId="0" borderId="51" xfId="0" applyFont="1" applyBorder="1" applyAlignment="1">
      <alignment horizontal="right" vertical="center"/>
    </xf>
    <xf numFmtId="0" fontId="43" fillId="0" borderId="1" xfId="0" applyFont="1" applyBorder="1" applyAlignment="1">
      <alignment wrapText="1"/>
    </xf>
    <xf numFmtId="0" fontId="15" fillId="4" borderId="6" xfId="0" applyFont="1" applyFill="1" applyBorder="1" applyAlignment="1">
      <alignment horizontal="center" vertical="center" wrapText="1"/>
    </xf>
    <xf numFmtId="0" fontId="15" fillId="4" borderId="7" xfId="0" applyFont="1" applyFill="1" applyBorder="1" applyAlignment="1">
      <alignment horizontal="left" vertical="center" wrapText="1"/>
    </xf>
    <xf numFmtId="0" fontId="15" fillId="4" borderId="7" xfId="0" applyFont="1" applyFill="1" applyBorder="1" applyAlignment="1">
      <alignment horizontal="right" vertical="center" wrapText="1"/>
    </xf>
    <xf numFmtId="3" fontId="15" fillId="4" borderId="7" xfId="0" applyNumberFormat="1" applyFont="1" applyFill="1" applyBorder="1" applyAlignment="1">
      <alignment horizontal="right" vertical="center" wrapText="1"/>
    </xf>
    <xf numFmtId="0" fontId="15" fillId="4" borderId="8" xfId="0" applyFont="1" applyFill="1" applyBorder="1" applyAlignment="1">
      <alignment horizontal="right" vertical="center" wrapText="1"/>
    </xf>
    <xf numFmtId="0" fontId="42" fillId="0" borderId="49" xfId="0" applyFont="1" applyBorder="1" applyAlignment="1">
      <alignment horizontal="right" vertical="center"/>
    </xf>
    <xf numFmtId="0" fontId="42" fillId="0" borderId="49" xfId="0" applyFont="1" applyBorder="1" applyAlignment="1">
      <alignment horizontal="right" vertical="center" wrapText="1"/>
    </xf>
    <xf numFmtId="0" fontId="9" fillId="6" borderId="13" xfId="0" applyNumberFormat="1" applyFont="1" applyFill="1" applyBorder="1" applyAlignment="1" applyProtection="1">
      <alignment horizontal="center" vertical="center" wrapText="1"/>
    </xf>
    <xf numFmtId="0" fontId="9" fillId="6" borderId="14" xfId="0" applyNumberFormat="1" applyFont="1" applyFill="1" applyBorder="1" applyAlignment="1" applyProtection="1">
      <alignment horizontal="center" vertical="center" wrapText="1"/>
    </xf>
    <xf numFmtId="0" fontId="9" fillId="6" borderId="15" xfId="0" applyNumberFormat="1" applyFont="1" applyFill="1" applyBorder="1" applyAlignment="1" applyProtection="1">
      <alignment horizontal="center" vertical="center" wrapText="1"/>
    </xf>
    <xf numFmtId="0" fontId="9" fillId="6" borderId="166" xfId="0" applyNumberFormat="1" applyFont="1" applyFill="1" applyBorder="1" applyAlignment="1" applyProtection="1">
      <alignment horizontal="center" vertical="center" wrapText="1"/>
    </xf>
    <xf numFmtId="0" fontId="9" fillId="6" borderId="167" xfId="0" applyNumberFormat="1" applyFont="1" applyFill="1" applyBorder="1" applyAlignment="1" applyProtection="1">
      <alignment horizontal="center" vertical="center" wrapText="1"/>
    </xf>
    <xf numFmtId="0" fontId="9" fillId="6" borderId="168" xfId="0" applyNumberFormat="1" applyFont="1" applyFill="1" applyBorder="1" applyAlignment="1" applyProtection="1">
      <alignment horizontal="center" vertical="center" wrapText="1"/>
    </xf>
    <xf numFmtId="0" fontId="9" fillId="6" borderId="16" xfId="0" applyNumberFormat="1" applyFont="1" applyFill="1" applyBorder="1" applyAlignment="1" applyProtection="1">
      <alignment horizontal="center" vertical="center"/>
    </xf>
    <xf numFmtId="0" fontId="9" fillId="6" borderId="17" xfId="0" applyNumberFormat="1" applyFont="1" applyFill="1" applyBorder="1" applyAlignment="1" applyProtection="1">
      <alignment horizontal="center" vertical="center"/>
    </xf>
    <xf numFmtId="0" fontId="10" fillId="2" borderId="18" xfId="0" applyNumberFormat="1" applyFont="1" applyFill="1" applyBorder="1" applyAlignment="1" applyProtection="1">
      <alignment horizontal="center" vertical="center"/>
    </xf>
    <xf numFmtId="0" fontId="10" fillId="2" borderId="19" xfId="0" applyNumberFormat="1" applyFont="1" applyFill="1" applyBorder="1" applyAlignment="1" applyProtection="1">
      <alignment horizontal="center" vertical="center"/>
    </xf>
    <xf numFmtId="0" fontId="10" fillId="2" borderId="20" xfId="0" applyNumberFormat="1" applyFont="1" applyFill="1" applyBorder="1" applyAlignment="1" applyProtection="1">
      <alignment horizontal="center" vertical="center"/>
    </xf>
    <xf numFmtId="0" fontId="10" fillId="2" borderId="21" xfId="0" applyNumberFormat="1" applyFont="1" applyFill="1" applyBorder="1" applyAlignment="1" applyProtection="1">
      <alignment horizontal="center" vertical="center"/>
    </xf>
    <xf numFmtId="0" fontId="12" fillId="2" borderId="23" xfId="0" applyNumberFormat="1" applyFont="1" applyFill="1" applyBorder="1" applyAlignment="1" applyProtection="1">
      <alignment horizontal="center" vertical="center"/>
    </xf>
    <xf numFmtId="0" fontId="10" fillId="2" borderId="24" xfId="0" applyNumberFormat="1" applyFont="1" applyFill="1" applyBorder="1" applyAlignment="1" applyProtection="1">
      <alignment horizontal="center" vertical="center"/>
    </xf>
    <xf numFmtId="0" fontId="13" fillId="7" borderId="96" xfId="0" applyNumberFormat="1" applyFont="1" applyFill="1" applyBorder="1" applyAlignment="1" applyProtection="1">
      <alignment horizontal="left" vertical="center" wrapText="1"/>
    </xf>
    <xf numFmtId="0" fontId="14" fillId="7" borderId="96" xfId="0" applyNumberFormat="1" applyFont="1" applyFill="1" applyBorder="1" applyAlignment="1" applyProtection="1">
      <alignment horizontal="left" vertical="center" wrapText="1"/>
    </xf>
    <xf numFmtId="0" fontId="10" fillId="2" borderId="25" xfId="0" applyNumberFormat="1" applyFont="1" applyFill="1" applyBorder="1" applyAlignment="1" applyProtection="1">
      <alignment horizontal="center" vertical="center"/>
    </xf>
    <xf numFmtId="0" fontId="10" fillId="2" borderId="26" xfId="0" applyNumberFormat="1" applyFont="1" applyFill="1" applyBorder="1" applyAlignment="1" applyProtection="1">
      <alignment horizontal="center" vertical="center"/>
    </xf>
    <xf numFmtId="0" fontId="10" fillId="2" borderId="27" xfId="0" applyNumberFormat="1" applyFont="1" applyFill="1" applyBorder="1" applyAlignment="1" applyProtection="1">
      <alignment horizontal="center" vertical="center"/>
    </xf>
    <xf numFmtId="0" fontId="10" fillId="2" borderId="28" xfId="0" applyNumberFormat="1" applyFont="1" applyFill="1" applyBorder="1" applyAlignment="1" applyProtection="1">
      <alignment horizontal="center" vertical="center"/>
    </xf>
    <xf numFmtId="0" fontId="13" fillId="7" borderId="7" xfId="0" applyNumberFormat="1" applyFont="1" applyFill="1" applyBorder="1" applyAlignment="1" applyProtection="1">
      <alignment horizontal="left" vertical="center" wrapText="1"/>
    </xf>
    <xf numFmtId="4" fontId="13" fillId="7" borderId="7" xfId="0" applyNumberFormat="1" applyFont="1" applyFill="1" applyBorder="1" applyAlignment="1" applyProtection="1">
      <alignment horizontal="right" vertical="center"/>
    </xf>
    <xf numFmtId="3" fontId="13" fillId="7" borderId="7" xfId="0" applyNumberFormat="1" applyFont="1" applyFill="1" applyBorder="1" applyAlignment="1" applyProtection="1">
      <alignment horizontal="right" vertical="center"/>
    </xf>
    <xf numFmtId="3" fontId="13" fillId="7" borderId="8" xfId="0" applyNumberFormat="1" applyFont="1" applyFill="1" applyBorder="1" applyAlignment="1" applyProtection="1">
      <alignment horizontal="right" vertical="center"/>
    </xf>
    <xf numFmtId="0" fontId="14" fillId="7" borderId="7" xfId="0" applyNumberFormat="1" applyFont="1" applyFill="1" applyBorder="1" applyAlignment="1" applyProtection="1">
      <alignment horizontal="left" vertical="center" wrapText="1"/>
    </xf>
    <xf numFmtId="4" fontId="14" fillId="7" borderId="7" xfId="0" applyNumberFormat="1" applyFont="1" applyFill="1" applyBorder="1" applyAlignment="1" applyProtection="1">
      <alignment horizontal="right" vertical="center"/>
    </xf>
    <xf numFmtId="3" fontId="14" fillId="7" borderId="7" xfId="0" applyNumberFormat="1" applyFont="1" applyFill="1" applyBorder="1" applyAlignment="1" applyProtection="1">
      <alignment horizontal="right" vertical="center"/>
    </xf>
    <xf numFmtId="3" fontId="14" fillId="7" borderId="8" xfId="0" applyNumberFormat="1" applyFont="1" applyFill="1" applyBorder="1" applyAlignment="1" applyProtection="1">
      <alignment horizontal="right" vertical="center"/>
    </xf>
    <xf numFmtId="0" fontId="7" fillId="6" borderId="98" xfId="0" applyNumberFormat="1" applyFont="1" applyFill="1" applyBorder="1" applyAlignment="1" applyProtection="1">
      <alignment horizontal="center" vertical="center"/>
    </xf>
    <xf numFmtId="0" fontId="7" fillId="6" borderId="98" xfId="0" applyNumberFormat="1" applyFont="1" applyFill="1" applyBorder="1" applyAlignment="1" applyProtection="1">
      <alignment horizontal="right" vertical="center"/>
    </xf>
    <xf numFmtId="0" fontId="15" fillId="6" borderId="98" xfId="0" applyNumberFormat="1" applyFont="1" applyFill="1" applyBorder="1" applyAlignment="1" applyProtection="1">
      <alignment horizontal="right" vertical="center"/>
    </xf>
    <xf numFmtId="0" fontId="15" fillId="6" borderId="99" xfId="0" applyNumberFormat="1" applyFont="1" applyFill="1" applyBorder="1" applyAlignment="1" applyProtection="1">
      <alignment horizontal="right" vertical="center"/>
    </xf>
    <xf numFmtId="0" fontId="1" fillId="2" borderId="1" xfId="0" applyNumberFormat="1" applyFont="1" applyFill="1" applyBorder="1" applyAlignment="1" applyProtection="1">
      <alignment horizontal="left" vertical="top"/>
    </xf>
    <xf numFmtId="0" fontId="0" fillId="2" borderId="1" xfId="0" applyNumberFormat="1" applyFont="1" applyFill="1" applyBorder="1" applyAlignment="1" applyProtection="1">
      <alignment wrapText="1"/>
      <protection locked="0"/>
    </xf>
    <xf numFmtId="0" fontId="48" fillId="2" borderId="4" xfId="0" applyNumberFormat="1" applyFont="1" applyFill="1" applyBorder="1" applyAlignment="1" applyProtection="1">
      <alignment horizontal="center" vertical="center"/>
    </xf>
    <xf numFmtId="0" fontId="48" fillId="2" borderId="5" xfId="0" applyNumberFormat="1" applyFont="1" applyFill="1" applyBorder="1" applyAlignment="1" applyProtection="1">
      <alignment horizontal="center" vertical="center"/>
    </xf>
    <xf numFmtId="0" fontId="48" fillId="2" borderId="4" xfId="0" applyNumberFormat="1" applyFont="1" applyFill="1" applyBorder="1" applyAlignment="1" applyProtection="1">
      <alignment horizontal="center" vertical="center" wrapText="1"/>
    </xf>
    <xf numFmtId="0" fontId="4" fillId="2" borderId="4" xfId="0" applyNumberFormat="1" applyFont="1" applyFill="1" applyBorder="1" applyAlignment="1" applyProtection="1">
      <alignment horizontal="center" vertical="center" wrapText="1"/>
    </xf>
    <xf numFmtId="0" fontId="48" fillId="2" borderId="5" xfId="0" applyNumberFormat="1" applyFont="1" applyFill="1" applyBorder="1" applyAlignment="1" applyProtection="1">
      <alignment horizontal="center" vertical="center" wrapText="1"/>
    </xf>
    <xf numFmtId="0" fontId="49" fillId="2" borderId="6" xfId="0" applyNumberFormat="1"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7" xfId="0" applyNumberFormat="1" applyFont="1" applyFill="1" applyBorder="1" applyAlignment="1" applyProtection="1">
      <alignment horizontal="left" vertical="center" wrapText="1"/>
    </xf>
    <xf numFmtId="0" fontId="49" fillId="2" borderId="7" xfId="0" applyNumberFormat="1" applyFont="1" applyFill="1" applyBorder="1" applyAlignment="1" applyProtection="1">
      <alignment horizontal="left" vertical="center"/>
    </xf>
    <xf numFmtId="3" fontId="49" fillId="2" borderId="7" xfId="0" applyNumberFormat="1" applyFont="1" applyFill="1" applyBorder="1" applyAlignment="1" applyProtection="1">
      <alignment horizontal="right" vertical="center"/>
    </xf>
    <xf numFmtId="3" fontId="49" fillId="2" borderId="8" xfId="0" applyNumberFormat="1" applyFont="1" applyFill="1" applyBorder="1" applyAlignment="1" applyProtection="1">
      <alignment horizontal="right" vertical="center"/>
    </xf>
    <xf numFmtId="0" fontId="7" fillId="6" borderId="29" xfId="0" applyNumberFormat="1" applyFont="1" applyFill="1" applyBorder="1" applyAlignment="1" applyProtection="1">
      <alignment horizontal="left" vertical="center"/>
    </xf>
    <xf numFmtId="0" fontId="9" fillId="6" borderId="32" xfId="0" applyNumberFormat="1" applyFont="1" applyFill="1" applyBorder="1" applyAlignment="1" applyProtection="1">
      <alignment horizontal="right" vertical="center"/>
    </xf>
    <xf numFmtId="164" fontId="9" fillId="6" borderId="33" xfId="0" applyNumberFormat="1" applyFont="1" applyFill="1" applyBorder="1" applyAlignment="1" applyProtection="1">
      <alignment horizontal="left" vertical="center"/>
    </xf>
    <xf numFmtId="0" fontId="9" fillId="6" borderId="13" xfId="0" applyNumberFormat="1" applyFont="1" applyFill="1" applyBorder="1" applyAlignment="1" applyProtection="1">
      <alignment horizontal="center" vertical="center"/>
    </xf>
    <xf numFmtId="0" fontId="11" fillId="2" borderId="22" xfId="0" applyNumberFormat="1" applyFont="1" applyFill="1" applyBorder="1" applyAlignment="1" applyProtection="1">
      <alignment horizontal="center" vertical="center"/>
    </xf>
    <xf numFmtId="0" fontId="13" fillId="7" borderId="6" xfId="0" applyNumberFormat="1" applyFont="1" applyFill="1" applyBorder="1" applyAlignment="1" applyProtection="1">
      <alignment horizontal="center" vertical="center"/>
    </xf>
    <xf numFmtId="0" fontId="13" fillId="7" borderId="7" xfId="0" applyNumberFormat="1" applyFont="1" applyFill="1" applyBorder="1" applyAlignment="1" applyProtection="1">
      <alignment horizontal="left" vertical="center"/>
    </xf>
    <xf numFmtId="0" fontId="14" fillId="7" borderId="6" xfId="0" applyNumberFormat="1" applyFont="1" applyFill="1" applyBorder="1" applyAlignment="1" applyProtection="1">
      <alignment horizontal="center" vertical="center"/>
    </xf>
    <xf numFmtId="0" fontId="14" fillId="7" borderId="7" xfId="0" applyNumberFormat="1" applyFont="1" applyFill="1" applyBorder="1" applyAlignment="1" applyProtection="1">
      <alignment horizontal="left" vertical="center"/>
    </xf>
    <xf numFmtId="0" fontId="9" fillId="7" borderId="6" xfId="0" applyNumberFormat="1" applyFont="1" applyFill="1" applyBorder="1" applyAlignment="1" applyProtection="1">
      <alignment horizontal="center" vertical="center"/>
    </xf>
    <xf numFmtId="0" fontId="9" fillId="7" borderId="7" xfId="0" applyNumberFormat="1" applyFont="1" applyFill="1" applyBorder="1" applyAlignment="1" applyProtection="1">
      <alignment horizontal="left" vertical="center"/>
    </xf>
    <xf numFmtId="4" fontId="9" fillId="7" borderId="7" xfId="0" applyNumberFormat="1" applyFont="1" applyFill="1" applyBorder="1" applyAlignment="1" applyProtection="1">
      <alignment horizontal="right" vertical="center"/>
    </xf>
    <xf numFmtId="3" fontId="9" fillId="7" borderId="7" xfId="0" applyNumberFormat="1" applyFont="1" applyFill="1" applyBorder="1" applyAlignment="1" applyProtection="1">
      <alignment horizontal="right" vertical="center"/>
    </xf>
    <xf numFmtId="3" fontId="9" fillId="7" borderId="8" xfId="0" applyNumberFormat="1" applyFont="1" applyFill="1" applyBorder="1" applyAlignment="1" applyProtection="1">
      <alignment horizontal="right" vertical="center"/>
    </xf>
    <xf numFmtId="0" fontId="12" fillId="2" borderId="22" xfId="0" applyNumberFormat="1" applyFont="1" applyFill="1" applyBorder="1" applyAlignment="1" applyProtection="1">
      <alignment horizontal="center" vertical="center"/>
    </xf>
    <xf numFmtId="0" fontId="9" fillId="7" borderId="7" xfId="0" applyNumberFormat="1" applyFont="1" applyFill="1" applyBorder="1" applyAlignment="1" applyProtection="1">
      <alignment horizontal="left" vertical="center" wrapText="1"/>
    </xf>
    <xf numFmtId="0" fontId="16" fillId="7" borderId="7" xfId="0" applyNumberFormat="1" applyFont="1" applyFill="1" applyBorder="1" applyAlignment="1" applyProtection="1">
      <alignment horizontal="left" vertical="center" wrapText="1"/>
    </xf>
    <xf numFmtId="4" fontId="16" fillId="7" borderId="7" xfId="0" applyNumberFormat="1" applyFont="1" applyFill="1" applyBorder="1" applyAlignment="1" applyProtection="1">
      <alignment horizontal="right" vertical="center"/>
    </xf>
    <xf numFmtId="3" fontId="16" fillId="7" borderId="7" xfId="0" applyNumberFormat="1" applyFont="1" applyFill="1" applyBorder="1" applyAlignment="1" applyProtection="1">
      <alignment horizontal="right" vertical="center"/>
    </xf>
    <xf numFmtId="3" fontId="16" fillId="7" borderId="8" xfId="0" applyNumberFormat="1" applyFont="1" applyFill="1" applyBorder="1" applyAlignment="1" applyProtection="1">
      <alignment horizontal="right" vertical="center"/>
    </xf>
    <xf numFmtId="0" fontId="7" fillId="6" borderId="9" xfId="0" applyNumberFormat="1" applyFont="1" applyFill="1" applyBorder="1" applyAlignment="1" applyProtection="1">
      <alignment horizontal="left" vertical="center" wrapText="1"/>
    </xf>
    <xf numFmtId="0" fontId="7" fillId="6" borderId="10" xfId="0" applyNumberFormat="1" applyFont="1" applyFill="1" applyBorder="1" applyAlignment="1" applyProtection="1">
      <alignment horizontal="left" vertical="center" wrapText="1"/>
    </xf>
    <xf numFmtId="0" fontId="7" fillId="6" borderId="29" xfId="0" applyNumberFormat="1" applyFont="1" applyFill="1" applyBorder="1" applyAlignment="1" applyProtection="1">
      <alignment horizontal="left" vertical="center" wrapText="1"/>
    </xf>
    <xf numFmtId="0" fontId="7" fillId="6" borderId="30" xfId="0" applyNumberFormat="1" applyFont="1" applyFill="1" applyBorder="1" applyAlignment="1" applyProtection="1">
      <alignment horizontal="left" vertical="center" wrapText="1"/>
    </xf>
    <xf numFmtId="0" fontId="9" fillId="6" borderId="175" xfId="0" applyNumberFormat="1" applyFont="1" applyFill="1" applyBorder="1" applyAlignment="1" applyProtection="1">
      <alignment horizontal="center" vertical="center" wrapText="1"/>
    </xf>
    <xf numFmtId="0" fontId="9" fillId="6" borderId="176" xfId="0" applyNumberFormat="1" applyFont="1" applyFill="1" applyBorder="1" applyAlignment="1" applyProtection="1">
      <alignment horizontal="center" vertical="center" wrapText="1"/>
    </xf>
    <xf numFmtId="0" fontId="9" fillId="6" borderId="177" xfId="0" applyNumberFormat="1" applyFont="1" applyFill="1" applyBorder="1" applyAlignment="1" applyProtection="1">
      <alignment horizontal="center" vertical="center" wrapText="1"/>
    </xf>
    <xf numFmtId="0" fontId="9" fillId="6" borderId="12" xfId="0" applyNumberFormat="1" applyFont="1" applyFill="1" applyBorder="1" applyAlignment="1" applyProtection="1">
      <alignment horizontal="center" vertical="center"/>
    </xf>
    <xf numFmtId="0" fontId="19" fillId="2" borderId="18" xfId="0" applyNumberFormat="1" applyFont="1" applyFill="1" applyBorder="1" applyAlignment="1" applyProtection="1">
      <alignment horizontal="center" vertical="center"/>
    </xf>
    <xf numFmtId="0" fontId="19" fillId="2" borderId="19" xfId="0" applyNumberFormat="1" applyFont="1" applyFill="1" applyBorder="1" applyAlignment="1" applyProtection="1">
      <alignment horizontal="center" vertical="center"/>
    </xf>
    <xf numFmtId="0" fontId="19" fillId="2" borderId="20" xfId="0" applyNumberFormat="1" applyFont="1" applyFill="1" applyBorder="1" applyAlignment="1" applyProtection="1">
      <alignment horizontal="center" vertical="center"/>
    </xf>
    <xf numFmtId="0" fontId="10" fillId="2" borderId="34" xfId="0" applyNumberFormat="1" applyFont="1" applyFill="1" applyBorder="1" applyAlignment="1" applyProtection="1">
      <alignment horizontal="center" vertical="center"/>
    </xf>
    <xf numFmtId="0" fontId="15" fillId="2" borderId="6" xfId="0" applyNumberFormat="1" applyFont="1" applyFill="1" applyBorder="1" applyAlignment="1" applyProtection="1">
      <alignment horizontal="center" vertical="center"/>
    </xf>
    <xf numFmtId="0" fontId="13" fillId="2" borderId="7" xfId="0" applyNumberFormat="1" applyFont="1" applyFill="1" applyBorder="1" applyAlignment="1" applyProtection="1">
      <alignment horizontal="left" vertical="center" wrapText="1"/>
    </xf>
    <xf numFmtId="0" fontId="18" fillId="2" borderId="7" xfId="0" applyNumberFormat="1" applyFont="1" applyFill="1" applyBorder="1" applyAlignment="1" applyProtection="1">
      <alignment horizontal="left" vertical="center"/>
    </xf>
    <xf numFmtId="3" fontId="18" fillId="2" borderId="7" xfId="0" applyNumberFormat="1" applyFont="1" applyFill="1" applyBorder="1" applyAlignment="1" applyProtection="1">
      <alignment horizontal="right" vertical="center"/>
    </xf>
    <xf numFmtId="0" fontId="18" fillId="2" borderId="7" xfId="0" applyNumberFormat="1" applyFont="1" applyFill="1" applyBorder="1" applyAlignment="1" applyProtection="1">
      <alignment horizontal="right" vertical="center"/>
    </xf>
    <xf numFmtId="3" fontId="15" fillId="2" borderId="7" xfId="0" applyNumberFormat="1" applyFont="1" applyFill="1" applyBorder="1" applyAlignment="1" applyProtection="1">
      <alignment horizontal="right" vertical="center"/>
    </xf>
    <xf numFmtId="3" fontId="15" fillId="2" borderId="8" xfId="0" applyNumberFormat="1" applyFont="1" applyFill="1" applyBorder="1" applyAlignment="1" applyProtection="1">
      <alignment horizontal="right" vertical="center" wrapText="1"/>
    </xf>
    <xf numFmtId="0" fontId="4" fillId="2" borderId="5" xfId="0" applyNumberFormat="1" applyFont="1" applyFill="1" applyBorder="1" applyAlignment="1" applyProtection="1">
      <alignment horizontal="center" vertical="center" wrapText="1"/>
    </xf>
    <xf numFmtId="0" fontId="49" fillId="2" borderId="7" xfId="0" applyNumberFormat="1" applyFont="1" applyFill="1" applyBorder="1" applyAlignment="1" applyProtection="1">
      <alignment horizontal="right" vertical="center"/>
    </xf>
    <xf numFmtId="0" fontId="48" fillId="2" borderId="2"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164" fontId="48" fillId="2" borderId="3" xfId="0" applyNumberFormat="1" applyFont="1" applyFill="1" applyBorder="1" applyAlignment="1" applyProtection="1">
      <alignment horizontal="center" vertical="center" wrapText="1"/>
    </xf>
    <xf numFmtId="0" fontId="48" fillId="2" borderId="35" xfId="0" applyNumberFormat="1" applyFont="1" applyFill="1" applyBorder="1" applyAlignment="1" applyProtection="1">
      <alignment horizontal="center" vertical="center" wrapText="1"/>
    </xf>
    <xf numFmtId="0" fontId="49" fillId="2" borderId="36" xfId="0" applyNumberFormat="1" applyFont="1" applyFill="1" applyBorder="1" applyAlignment="1" applyProtection="1">
      <alignment horizontal="center" vertical="center"/>
    </xf>
    <xf numFmtId="0" fontId="49" fillId="2" borderId="37" xfId="0" applyNumberFormat="1" applyFont="1" applyFill="1" applyBorder="1" applyAlignment="1" applyProtection="1">
      <alignment horizontal="center" vertical="center"/>
    </xf>
    <xf numFmtId="0" fontId="49" fillId="2" borderId="37" xfId="0" applyNumberFormat="1" applyFont="1" applyFill="1" applyBorder="1" applyAlignment="1" applyProtection="1">
      <alignment horizontal="left" vertical="center" wrapText="1"/>
    </xf>
    <xf numFmtId="0" fontId="49" fillId="7" borderId="37" xfId="0" applyNumberFormat="1" applyFont="1" applyFill="1" applyBorder="1" applyAlignment="1" applyProtection="1">
      <alignment horizontal="left" vertical="center" wrapText="1"/>
    </xf>
    <xf numFmtId="0" fontId="50" fillId="7" borderId="37" xfId="0" applyNumberFormat="1" applyFont="1" applyFill="1" applyBorder="1" applyAlignment="1" applyProtection="1">
      <alignment horizontal="left" vertical="center" wrapText="1"/>
    </xf>
    <xf numFmtId="3" fontId="49" fillId="7" borderId="37" xfId="0" applyNumberFormat="1" applyFont="1" applyFill="1" applyBorder="1" applyAlignment="1" applyProtection="1">
      <alignment horizontal="right" vertical="center"/>
    </xf>
    <xf numFmtId="0" fontId="49" fillId="7" borderId="38" xfId="0" applyNumberFormat="1" applyFont="1" applyFill="1" applyBorder="1" applyAlignment="1" applyProtection="1">
      <alignment horizontal="right" vertical="center"/>
    </xf>
    <xf numFmtId="3" fontId="49" fillId="7" borderId="38" xfId="0" applyNumberFormat="1" applyFont="1" applyFill="1" applyBorder="1" applyAlignment="1" applyProtection="1">
      <alignment horizontal="right" vertical="center"/>
    </xf>
    <xf numFmtId="0" fontId="51" fillId="8" borderId="37" xfId="0" applyNumberFormat="1" applyFont="1" applyFill="1" applyBorder="1" applyAlignment="1" applyProtection="1">
      <alignment horizontal="left" vertical="center" wrapText="1"/>
    </xf>
    <xf numFmtId="0" fontId="50" fillId="8" borderId="37" xfId="0" applyNumberFormat="1" applyFont="1" applyFill="1" applyBorder="1" applyAlignment="1" applyProtection="1">
      <alignment horizontal="left" vertical="center" wrapText="1"/>
    </xf>
    <xf numFmtId="3" fontId="51" fillId="8" borderId="37" xfId="0" applyNumberFormat="1" applyFont="1" applyFill="1" applyBorder="1" applyAlignment="1" applyProtection="1">
      <alignment horizontal="right" vertical="center"/>
    </xf>
    <xf numFmtId="3" fontId="51" fillId="8" borderId="38" xfId="0" applyNumberFormat="1" applyFont="1" applyFill="1" applyBorder="1" applyAlignment="1" applyProtection="1">
      <alignment horizontal="right" vertical="center"/>
    </xf>
    <xf numFmtId="0" fontId="52" fillId="8" borderId="37" xfId="0" applyNumberFormat="1" applyFont="1" applyFill="1" applyBorder="1" applyAlignment="1" applyProtection="1">
      <alignment horizontal="left" vertical="center" wrapText="1"/>
    </xf>
    <xf numFmtId="0" fontId="49" fillId="8" borderId="37" xfId="0" applyNumberFormat="1" applyFont="1" applyFill="1" applyBorder="1" applyAlignment="1" applyProtection="1">
      <alignment horizontal="left" vertical="center" wrapText="1"/>
    </xf>
    <xf numFmtId="3" fontId="52" fillId="8" borderId="37" xfId="0" applyNumberFormat="1" applyFont="1" applyFill="1" applyBorder="1" applyAlignment="1" applyProtection="1">
      <alignment horizontal="right" vertical="center"/>
    </xf>
    <xf numFmtId="3" fontId="52" fillId="8" borderId="38" xfId="0" applyNumberFormat="1" applyFont="1" applyFill="1" applyBorder="1" applyAlignment="1" applyProtection="1">
      <alignment horizontal="right" vertical="center"/>
    </xf>
    <xf numFmtId="0" fontId="49" fillId="9" borderId="37" xfId="0" applyNumberFormat="1" applyFont="1" applyFill="1" applyBorder="1" applyAlignment="1" applyProtection="1">
      <alignment horizontal="center" vertical="center"/>
    </xf>
    <xf numFmtId="0" fontId="49" fillId="9" borderId="37" xfId="0" applyNumberFormat="1" applyFont="1" applyFill="1" applyBorder="1" applyAlignment="1" applyProtection="1">
      <alignment horizontal="left" vertical="center" wrapText="1"/>
    </xf>
    <xf numFmtId="0" fontId="50" fillId="9" borderId="37" xfId="0" applyNumberFormat="1" applyFont="1" applyFill="1" applyBorder="1" applyAlignment="1" applyProtection="1">
      <alignment horizontal="left" vertical="center" wrapText="1"/>
    </xf>
    <xf numFmtId="3" fontId="49" fillId="9" borderId="37" xfId="0" applyNumberFormat="1" applyFont="1" applyFill="1" applyBorder="1" applyAlignment="1" applyProtection="1">
      <alignment horizontal="right" vertical="center"/>
    </xf>
    <xf numFmtId="0" fontId="51" fillId="9" borderId="37" xfId="0" applyNumberFormat="1" applyFont="1" applyFill="1" applyBorder="1" applyAlignment="1" applyProtection="1">
      <alignment horizontal="left" vertical="center" wrapText="1"/>
    </xf>
    <xf numFmtId="3" fontId="51" fillId="9" borderId="37" xfId="0" applyNumberFormat="1" applyFont="1" applyFill="1" applyBorder="1" applyAlignment="1" applyProtection="1">
      <alignment horizontal="right" vertical="center"/>
    </xf>
    <xf numFmtId="0" fontId="54" fillId="6" borderId="39" xfId="0" applyNumberFormat="1" applyFont="1" applyFill="1" applyBorder="1" applyAlignment="1" applyProtection="1">
      <alignment horizontal="center" vertical="center" wrapText="1"/>
    </xf>
    <xf numFmtId="0" fontId="54" fillId="6" borderId="42" xfId="0" applyNumberFormat="1" applyFont="1" applyFill="1" applyBorder="1" applyAlignment="1" applyProtection="1">
      <alignment horizontal="center" vertical="center" wrapText="1"/>
    </xf>
    <xf numFmtId="0" fontId="55" fillId="2" borderId="45" xfId="0" applyNumberFormat="1" applyFont="1" applyFill="1" applyBorder="1" applyAlignment="1" applyProtection="1">
      <alignment horizontal="center" vertical="center" wrapText="1"/>
    </xf>
    <xf numFmtId="0" fontId="56" fillId="2" borderId="45" xfId="0" applyNumberFormat="1" applyFont="1" applyFill="1" applyBorder="1" applyAlignment="1" applyProtection="1">
      <alignment horizontal="center" vertical="center" wrapText="1"/>
    </xf>
    <xf numFmtId="0" fontId="56" fillId="2" borderId="46" xfId="0" applyNumberFormat="1" applyFont="1" applyFill="1" applyBorder="1" applyAlignment="1" applyProtection="1">
      <alignment horizontal="center" vertical="center"/>
    </xf>
    <xf numFmtId="0" fontId="57" fillId="2" borderId="7" xfId="0" applyNumberFormat="1" applyFont="1" applyFill="1" applyBorder="1" applyAlignment="1" applyProtection="1">
      <alignment horizontal="center" vertical="center" wrapText="1"/>
    </xf>
    <xf numFmtId="0" fontId="57" fillId="2" borderId="179" xfId="0" applyNumberFormat="1" applyFont="1" applyFill="1" applyBorder="1" applyAlignment="1" applyProtection="1">
      <alignment horizontal="center" vertical="center" wrapText="1"/>
    </xf>
    <xf numFmtId="0" fontId="57" fillId="2" borderId="178" xfId="0" applyNumberFormat="1" applyFont="1" applyFill="1" applyBorder="1" applyAlignment="1" applyProtection="1">
      <alignment horizontal="center" vertical="center"/>
    </xf>
    <xf numFmtId="0" fontId="17" fillId="7" borderId="47" xfId="0" applyNumberFormat="1" applyFont="1" applyFill="1" applyBorder="1" applyAlignment="1" applyProtection="1">
      <alignment horizontal="center" vertical="center"/>
    </xf>
    <xf numFmtId="0" fontId="13" fillId="7" borderId="48" xfId="0" applyNumberFormat="1" applyFont="1" applyFill="1" applyBorder="1" applyAlignment="1" applyProtection="1">
      <alignment horizontal="left" vertical="center" wrapText="1"/>
    </xf>
    <xf numFmtId="0" fontId="13" fillId="7" borderId="49" xfId="0" applyNumberFormat="1" applyFont="1" applyFill="1" applyBorder="1" applyAlignment="1" applyProtection="1">
      <alignment horizontal="center" vertical="center"/>
    </xf>
    <xf numFmtId="0" fontId="13" fillId="7" borderId="50" xfId="0" applyNumberFormat="1" applyFont="1" applyFill="1" applyBorder="1" applyAlignment="1" applyProtection="1">
      <alignment horizontal="right" vertical="center" wrapText="1"/>
    </xf>
    <xf numFmtId="0" fontId="13" fillId="7" borderId="49" xfId="0" applyNumberFormat="1" applyFont="1" applyFill="1" applyBorder="1" applyAlignment="1" applyProtection="1">
      <alignment horizontal="right" vertical="center" wrapText="1"/>
    </xf>
    <xf numFmtId="0" fontId="13" fillId="7" borderId="49" xfId="0" applyNumberFormat="1" applyFont="1" applyFill="1" applyBorder="1" applyAlignment="1" applyProtection="1">
      <alignment horizontal="right" vertical="center"/>
    </xf>
    <xf numFmtId="0" fontId="13" fillId="7" borderId="51" xfId="0" applyNumberFormat="1" applyFont="1" applyFill="1" applyBorder="1" applyAlignment="1" applyProtection="1">
      <alignment horizontal="right" vertical="center"/>
    </xf>
    <xf numFmtId="0" fontId="59" fillId="2" borderId="45" xfId="0" applyNumberFormat="1" applyFont="1" applyFill="1" applyBorder="1" applyAlignment="1" applyProtection="1">
      <alignment horizontal="center" vertical="center" wrapText="1"/>
    </xf>
    <xf numFmtId="0" fontId="17" fillId="7" borderId="52" xfId="0" applyNumberFormat="1" applyFont="1" applyFill="1" applyBorder="1" applyAlignment="1" applyProtection="1">
      <alignment horizontal="center" vertical="center"/>
    </xf>
    <xf numFmtId="0" fontId="13" fillId="7" borderId="53" xfId="0" applyNumberFormat="1" applyFont="1" applyFill="1" applyBorder="1" applyAlignment="1" applyProtection="1">
      <alignment horizontal="left" vertical="center" wrapText="1"/>
    </xf>
    <xf numFmtId="0" fontId="62" fillId="2" borderId="47" xfId="0" applyNumberFormat="1" applyFont="1" applyFill="1" applyBorder="1" applyAlignment="1" applyProtection="1">
      <alignment horizontal="center" vertical="center"/>
    </xf>
    <xf numFmtId="0" fontId="63" fillId="2" borderId="53" xfId="0" applyNumberFormat="1" applyFont="1" applyFill="1" applyBorder="1" applyAlignment="1" applyProtection="1">
      <alignment horizontal="left" vertical="center" wrapText="1"/>
    </xf>
    <xf numFmtId="0" fontId="63" fillId="2" borderId="49" xfId="0" applyNumberFormat="1" applyFont="1" applyFill="1" applyBorder="1" applyAlignment="1" applyProtection="1">
      <alignment horizontal="center" vertical="center"/>
    </xf>
    <xf numFmtId="0" fontId="63" fillId="2" borderId="49" xfId="0" applyNumberFormat="1" applyFont="1" applyFill="1" applyBorder="1" applyAlignment="1" applyProtection="1">
      <alignment horizontal="left" vertical="center"/>
    </xf>
    <xf numFmtId="3" fontId="63" fillId="2" borderId="49" xfId="0" applyNumberFormat="1" applyFont="1" applyFill="1" applyBorder="1" applyAlignment="1" applyProtection="1">
      <alignment horizontal="right" vertical="center" wrapText="1"/>
    </xf>
    <xf numFmtId="3" fontId="63" fillId="2" borderId="49" xfId="0" applyNumberFormat="1" applyFont="1" applyFill="1" applyBorder="1" applyAlignment="1" applyProtection="1">
      <alignment horizontal="right" vertical="center"/>
    </xf>
    <xf numFmtId="0" fontId="63" fillId="2" borderId="49" xfId="0" applyNumberFormat="1" applyFont="1" applyFill="1" applyBorder="1" applyAlignment="1" applyProtection="1">
      <alignment horizontal="right" vertical="center"/>
    </xf>
    <xf numFmtId="3" fontId="63" fillId="2" borderId="51" xfId="0" applyNumberFormat="1" applyFont="1" applyFill="1" applyBorder="1" applyAlignment="1" applyProtection="1">
      <alignment horizontal="right" vertical="center"/>
    </xf>
    <xf numFmtId="0" fontId="9" fillId="6" borderId="15" xfId="0" applyNumberFormat="1" applyFont="1" applyFill="1" applyBorder="1" applyAlignment="1" applyProtection="1">
      <alignment horizontal="center" vertical="center" wrapText="1"/>
    </xf>
    <xf numFmtId="0" fontId="15" fillId="2" borderId="7" xfId="0" applyNumberFormat="1" applyFont="1" applyFill="1" applyBorder="1" applyAlignment="1" applyProtection="1">
      <alignment horizontal="left" vertical="center"/>
    </xf>
    <xf numFmtId="0" fontId="15" fillId="2" borderId="7" xfId="0" applyNumberFormat="1" applyFont="1" applyFill="1" applyBorder="1" applyAlignment="1" applyProtection="1">
      <alignment horizontal="right" vertical="center"/>
    </xf>
    <xf numFmtId="0" fontId="15" fillId="2" borderId="8" xfId="0" applyNumberFormat="1" applyFont="1" applyFill="1" applyBorder="1" applyAlignment="1" applyProtection="1">
      <alignment horizontal="right" vertical="center" wrapText="1"/>
    </xf>
    <xf numFmtId="0" fontId="49" fillId="2" borderId="1" xfId="0" applyNumberFormat="1" applyFont="1" applyFill="1" applyBorder="1" applyAlignment="1" applyProtection="1">
      <alignment horizontal="left" vertical="top"/>
    </xf>
    <xf numFmtId="0" fontId="65" fillId="2" borderId="1" xfId="0" applyNumberFormat="1" applyFont="1" applyFill="1" applyBorder="1" applyAlignment="1" applyProtection="1">
      <alignment wrapText="1"/>
      <protection locked="0"/>
    </xf>
    <xf numFmtId="0" fontId="66" fillId="2" borderId="16" xfId="0" applyNumberFormat="1" applyFont="1" applyFill="1" applyBorder="1" applyAlignment="1" applyProtection="1">
      <alignment horizontal="center" vertical="center"/>
    </xf>
    <xf numFmtId="0" fontId="66" fillId="2" borderId="17" xfId="0" applyNumberFormat="1" applyFont="1" applyFill="1" applyBorder="1" applyAlignment="1" applyProtection="1">
      <alignment horizontal="center" vertical="center"/>
    </xf>
    <xf numFmtId="0" fontId="23" fillId="2" borderId="95" xfId="0" applyNumberFormat="1" applyFont="1" applyFill="1" applyBorder="1" applyAlignment="1" applyProtection="1">
      <alignment horizontal="center" vertical="center"/>
    </xf>
    <xf numFmtId="164" fontId="25" fillId="2" borderId="95" xfId="0" applyNumberFormat="1" applyFont="1" applyFill="1" applyBorder="1" applyAlignment="1" applyProtection="1">
      <alignment horizontal="center" vertical="center" wrapText="1"/>
    </xf>
    <xf numFmtId="0" fontId="23" fillId="7" borderId="95" xfId="0" applyNumberFormat="1" applyFont="1" applyFill="1" applyBorder="1" applyAlignment="1" applyProtection="1">
      <alignment horizontal="left" vertical="center" wrapText="1"/>
    </xf>
    <xf numFmtId="0" fontId="45" fillId="7" borderId="95" xfId="0" applyNumberFormat="1" applyFont="1" applyFill="1" applyBorder="1" applyAlignment="1" applyProtection="1">
      <alignment horizontal="left" vertical="center" wrapText="1"/>
    </xf>
    <xf numFmtId="3" fontId="23" fillId="7" borderId="95" xfId="0" applyNumberFormat="1" applyFont="1" applyFill="1" applyBorder="1" applyAlignment="1" applyProtection="1">
      <alignment horizontal="right" vertical="center"/>
    </xf>
    <xf numFmtId="0" fontId="23" fillId="7" borderId="95" xfId="0" applyNumberFormat="1" applyFont="1" applyFill="1" applyBorder="1" applyAlignment="1" applyProtection="1">
      <alignment horizontal="right" vertical="center"/>
    </xf>
    <xf numFmtId="0" fontId="46" fillId="8" borderId="95" xfId="0" applyNumberFormat="1" applyFont="1" applyFill="1" applyBorder="1" applyAlignment="1" applyProtection="1">
      <alignment horizontal="left" vertical="center" wrapText="1"/>
    </xf>
    <xf numFmtId="0" fontId="45" fillId="8" borderId="95" xfId="0" applyNumberFormat="1" applyFont="1" applyFill="1" applyBorder="1" applyAlignment="1" applyProtection="1">
      <alignment horizontal="left" vertical="center" wrapText="1"/>
    </xf>
    <xf numFmtId="3" fontId="46" fillId="8" borderId="95" xfId="0" applyNumberFormat="1" applyFont="1" applyFill="1" applyBorder="1" applyAlignment="1" applyProtection="1">
      <alignment horizontal="right" vertical="center"/>
    </xf>
    <xf numFmtId="0" fontId="20" fillId="8" borderId="95" xfId="0" applyNumberFormat="1" applyFont="1" applyFill="1" applyBorder="1" applyAlignment="1" applyProtection="1">
      <alignment horizontal="left" vertical="center" wrapText="1"/>
    </xf>
    <xf numFmtId="0" fontId="23" fillId="8" borderId="95" xfId="0" applyNumberFormat="1" applyFont="1" applyFill="1" applyBorder="1" applyAlignment="1" applyProtection="1">
      <alignment horizontal="left" vertical="center" wrapText="1"/>
    </xf>
    <xf numFmtId="3" fontId="20" fillId="8" borderId="95" xfId="0" applyNumberFormat="1" applyFont="1" applyFill="1" applyBorder="1" applyAlignment="1" applyProtection="1">
      <alignment horizontal="right" vertical="center"/>
    </xf>
    <xf numFmtId="0" fontId="15" fillId="4" borderId="7" xfId="0" applyFont="1" applyFill="1" applyBorder="1" applyAlignment="1">
      <alignment horizontal="right" vertical="center"/>
    </xf>
    <xf numFmtId="3" fontId="15" fillId="4" borderId="7" xfId="0" applyNumberFormat="1" applyFont="1" applyFill="1" applyBorder="1" applyAlignment="1">
      <alignment horizontal="right" vertical="center"/>
    </xf>
    <xf numFmtId="0" fontId="71" fillId="2" borderId="1" xfId="0" applyNumberFormat="1" applyFont="1" applyFill="1" applyBorder="1" applyAlignment="1" applyProtection="1">
      <alignment wrapText="1"/>
      <protection locked="0"/>
    </xf>
    <xf numFmtId="9" fontId="13" fillId="4" borderId="49" xfId="0" applyNumberFormat="1" applyFont="1" applyFill="1" applyBorder="1" applyAlignment="1">
      <alignment horizontal="right" vertical="center" wrapText="1"/>
    </xf>
    <xf numFmtId="9" fontId="13" fillId="4" borderId="49" xfId="0" applyNumberFormat="1" applyFont="1" applyFill="1" applyBorder="1" applyAlignment="1">
      <alignment horizontal="right" vertical="center"/>
    </xf>
    <xf numFmtId="3" fontId="49" fillId="2" borderId="7" xfId="0" applyNumberFormat="1" applyFont="1" applyFill="1" applyBorder="1" applyAlignment="1" applyProtection="1">
      <alignment horizontal="right" vertical="center"/>
    </xf>
    <xf numFmtId="4" fontId="18" fillId="7" borderId="96" xfId="0" applyNumberFormat="1" applyFont="1" applyFill="1" applyBorder="1" applyAlignment="1" applyProtection="1">
      <alignment horizontal="right" vertical="center"/>
    </xf>
    <xf numFmtId="3" fontId="18" fillId="7" borderId="96" xfId="0" applyNumberFormat="1" applyFont="1" applyFill="1" applyBorder="1" applyAlignment="1" applyProtection="1">
      <alignment horizontal="right" vertical="center"/>
    </xf>
    <xf numFmtId="4" fontId="73" fillId="7" borderId="96" xfId="0" applyNumberFormat="1" applyFont="1" applyFill="1" applyBorder="1" applyAlignment="1" applyProtection="1">
      <alignment horizontal="right" vertical="center"/>
    </xf>
    <xf numFmtId="3" fontId="73" fillId="7" borderId="96" xfId="0" applyNumberFormat="1" applyFont="1" applyFill="1" applyBorder="1" applyAlignment="1" applyProtection="1">
      <alignment horizontal="right" vertical="center"/>
    </xf>
    <xf numFmtId="0" fontId="19" fillId="2" borderId="25" xfId="0" applyNumberFormat="1" applyFont="1" applyFill="1" applyBorder="1" applyAlignment="1" applyProtection="1">
      <alignment horizontal="center" vertical="center"/>
    </xf>
    <xf numFmtId="0" fontId="19" fillId="2" borderId="26" xfId="0" applyNumberFormat="1" applyFont="1" applyFill="1" applyBorder="1" applyAlignment="1" applyProtection="1">
      <alignment horizontal="center" vertical="center"/>
    </xf>
    <xf numFmtId="4" fontId="18" fillId="7" borderId="7" xfId="0" applyNumberFormat="1" applyFont="1" applyFill="1" applyBorder="1" applyAlignment="1" applyProtection="1">
      <alignment horizontal="right" vertical="center"/>
    </xf>
    <xf numFmtId="3" fontId="18" fillId="7" borderId="7" xfId="0" applyNumberFormat="1" applyFont="1" applyFill="1" applyBorder="1" applyAlignment="1" applyProtection="1">
      <alignment horizontal="right" vertical="center"/>
    </xf>
    <xf numFmtId="4" fontId="73" fillId="7" borderId="7" xfId="0" applyNumberFormat="1" applyFont="1" applyFill="1" applyBorder="1" applyAlignment="1" applyProtection="1">
      <alignment horizontal="right" vertical="center"/>
    </xf>
    <xf numFmtId="3" fontId="73" fillId="7" borderId="7" xfId="0" applyNumberFormat="1" applyFont="1" applyFill="1" applyBorder="1" applyAlignment="1" applyProtection="1">
      <alignment horizontal="right" vertical="center"/>
    </xf>
    <xf numFmtId="0" fontId="74" fillId="2" borderId="19" xfId="0" applyNumberFormat="1" applyFont="1" applyFill="1" applyBorder="1" applyAlignment="1" applyProtection="1">
      <alignment horizontal="center" vertical="center"/>
    </xf>
    <xf numFmtId="0" fontId="74" fillId="2" borderId="18" xfId="0" applyNumberFormat="1" applyFont="1" applyFill="1" applyBorder="1" applyAlignment="1" applyProtection="1">
      <alignment horizontal="center" vertical="center"/>
    </xf>
    <xf numFmtId="0" fontId="74" fillId="2" borderId="24" xfId="0" applyNumberFormat="1" applyFont="1" applyFill="1" applyBorder="1" applyAlignment="1" applyProtection="1">
      <alignment horizontal="center" vertical="center"/>
    </xf>
    <xf numFmtId="0" fontId="74" fillId="2" borderId="21" xfId="0" applyNumberFormat="1" applyFont="1" applyFill="1" applyBorder="1" applyAlignment="1" applyProtection="1">
      <alignment horizontal="center" vertical="center"/>
    </xf>
    <xf numFmtId="3" fontId="75" fillId="7" borderId="96" xfId="0" applyNumberFormat="1" applyFont="1" applyFill="1" applyBorder="1" applyAlignment="1" applyProtection="1">
      <alignment horizontal="right" vertical="center"/>
    </xf>
    <xf numFmtId="4" fontId="75" fillId="7" borderId="96" xfId="0" applyNumberFormat="1" applyFont="1" applyFill="1" applyBorder="1" applyAlignment="1" applyProtection="1">
      <alignment horizontal="right" vertical="center"/>
    </xf>
    <xf numFmtId="3" fontId="76" fillId="7" borderId="97" xfId="0" applyNumberFormat="1" applyFont="1" applyFill="1" applyBorder="1" applyAlignment="1" applyProtection="1">
      <alignment horizontal="right" vertical="center"/>
    </xf>
    <xf numFmtId="3" fontId="77" fillId="7" borderId="96" xfId="0" applyNumberFormat="1" applyFont="1" applyFill="1" applyBorder="1" applyAlignment="1" applyProtection="1">
      <alignment horizontal="right" vertical="center"/>
    </xf>
    <xf numFmtId="4" fontId="77" fillId="7" borderId="96" xfId="0" applyNumberFormat="1" applyFont="1" applyFill="1" applyBorder="1" applyAlignment="1" applyProtection="1">
      <alignment horizontal="right" vertical="center"/>
    </xf>
    <xf numFmtId="3" fontId="78" fillId="7" borderId="97" xfId="0" applyNumberFormat="1" applyFont="1" applyFill="1" applyBorder="1" applyAlignment="1" applyProtection="1">
      <alignment horizontal="right" vertical="center"/>
    </xf>
    <xf numFmtId="0" fontId="77" fillId="2" borderId="26" xfId="0" applyNumberFormat="1" applyFont="1" applyFill="1" applyBorder="1" applyAlignment="1" applyProtection="1">
      <alignment horizontal="center" vertical="center"/>
    </xf>
    <xf numFmtId="0" fontId="77" fillId="2" borderId="25" xfId="0" applyNumberFormat="1" applyFont="1" applyFill="1" applyBorder="1" applyAlignment="1" applyProtection="1">
      <alignment horizontal="center" vertical="center"/>
    </xf>
    <xf numFmtId="0" fontId="77" fillId="2" borderId="27" xfId="0" applyNumberFormat="1" applyFont="1" applyFill="1" applyBorder="1" applyAlignment="1" applyProtection="1">
      <alignment horizontal="center" vertical="center"/>
    </xf>
    <xf numFmtId="0" fontId="74" fillId="2" borderId="28" xfId="0" applyNumberFormat="1" applyFont="1" applyFill="1" applyBorder="1" applyAlignment="1" applyProtection="1">
      <alignment horizontal="center" vertical="center"/>
    </xf>
    <xf numFmtId="0" fontId="77" fillId="2" borderId="19" xfId="0" applyNumberFormat="1" applyFont="1" applyFill="1" applyBorder="1" applyAlignment="1" applyProtection="1">
      <alignment horizontal="center" vertical="center"/>
    </xf>
    <xf numFmtId="0" fontId="77" fillId="2" borderId="18" xfId="0" applyNumberFormat="1" applyFont="1" applyFill="1" applyBorder="1" applyAlignment="1" applyProtection="1">
      <alignment horizontal="center" vertical="center"/>
    </xf>
    <xf numFmtId="0" fontId="77" fillId="2" borderId="24" xfId="0" applyNumberFormat="1" applyFont="1" applyFill="1" applyBorder="1" applyAlignment="1" applyProtection="1">
      <alignment horizontal="center" vertical="center"/>
    </xf>
    <xf numFmtId="3" fontId="75" fillId="7" borderId="7" xfId="0" applyNumberFormat="1" applyFont="1" applyFill="1" applyBorder="1" applyAlignment="1" applyProtection="1">
      <alignment horizontal="right" vertical="center"/>
    </xf>
    <xf numFmtId="4" fontId="75" fillId="7" borderId="7" xfId="0" applyNumberFormat="1" applyFont="1" applyFill="1" applyBorder="1" applyAlignment="1" applyProtection="1">
      <alignment horizontal="right" vertical="center"/>
    </xf>
    <xf numFmtId="3" fontId="76" fillId="7" borderId="8" xfId="0" applyNumberFormat="1" applyFont="1" applyFill="1" applyBorder="1" applyAlignment="1" applyProtection="1">
      <alignment horizontal="right" vertical="center"/>
    </xf>
    <xf numFmtId="3" fontId="77" fillId="7" borderId="7" xfId="0" applyNumberFormat="1" applyFont="1" applyFill="1" applyBorder="1" applyAlignment="1" applyProtection="1">
      <alignment horizontal="right" vertical="center"/>
    </xf>
    <xf numFmtId="4" fontId="77" fillId="7" borderId="7" xfId="0" applyNumberFormat="1" applyFont="1" applyFill="1" applyBorder="1" applyAlignment="1" applyProtection="1">
      <alignment horizontal="right" vertical="center"/>
    </xf>
    <xf numFmtId="3" fontId="78" fillId="7" borderId="8" xfId="0" applyNumberFormat="1" applyFont="1" applyFill="1" applyBorder="1" applyAlignment="1" applyProtection="1">
      <alignment horizontal="right" vertical="center"/>
    </xf>
    <xf numFmtId="4" fontId="15" fillId="7" borderId="7" xfId="0" applyNumberFormat="1" applyFont="1" applyFill="1" applyBorder="1" applyAlignment="1" applyProtection="1">
      <alignment horizontal="right" vertical="center"/>
    </xf>
    <xf numFmtId="3" fontId="15" fillId="7" borderId="7" xfId="0" applyNumberFormat="1" applyFont="1" applyFill="1" applyBorder="1" applyAlignment="1" applyProtection="1">
      <alignment horizontal="right" vertical="center"/>
    </xf>
    <xf numFmtId="3" fontId="15" fillId="7" borderId="8" xfId="0" applyNumberFormat="1" applyFont="1" applyFill="1" applyBorder="1" applyAlignment="1" applyProtection="1">
      <alignment horizontal="right" vertical="center"/>
    </xf>
    <xf numFmtId="4" fontId="79" fillId="7" borderId="7" xfId="0" applyNumberFormat="1" applyFont="1" applyFill="1" applyBorder="1" applyAlignment="1" applyProtection="1">
      <alignment horizontal="right" vertical="center"/>
    </xf>
    <xf numFmtId="3" fontId="79" fillId="7" borderId="7" xfId="0" applyNumberFormat="1" applyFont="1" applyFill="1" applyBorder="1" applyAlignment="1" applyProtection="1">
      <alignment horizontal="right" vertical="center"/>
    </xf>
    <xf numFmtId="3" fontId="79" fillId="7" borderId="8" xfId="0" applyNumberFormat="1" applyFont="1" applyFill="1" applyBorder="1" applyAlignment="1" applyProtection="1">
      <alignment horizontal="right" vertical="center"/>
    </xf>
    <xf numFmtId="4" fontId="7" fillId="7" borderId="7" xfId="0" applyNumberFormat="1" applyFont="1" applyFill="1" applyBorder="1" applyAlignment="1" applyProtection="1">
      <alignment horizontal="right" vertical="center"/>
    </xf>
    <xf numFmtId="3" fontId="7" fillId="7" borderId="7" xfId="0" applyNumberFormat="1" applyFont="1" applyFill="1" applyBorder="1" applyAlignment="1" applyProtection="1">
      <alignment horizontal="right" vertical="center"/>
    </xf>
    <xf numFmtId="3" fontId="7" fillId="7" borderId="8" xfId="0" applyNumberFormat="1" applyFont="1" applyFill="1" applyBorder="1" applyAlignment="1" applyProtection="1">
      <alignment horizontal="right" vertical="center"/>
    </xf>
    <xf numFmtId="3" fontId="15" fillId="9" borderId="7" xfId="0" applyNumberFormat="1" applyFont="1" applyFill="1" applyBorder="1" applyAlignment="1" applyProtection="1">
      <alignment horizontal="right" vertical="center"/>
    </xf>
    <xf numFmtId="4" fontId="15" fillId="9" borderId="7" xfId="0" applyNumberFormat="1" applyFont="1" applyFill="1" applyBorder="1" applyAlignment="1" applyProtection="1">
      <alignment horizontal="right" vertical="center"/>
    </xf>
    <xf numFmtId="3" fontId="79" fillId="9" borderId="7" xfId="0" applyNumberFormat="1" applyFont="1" applyFill="1" applyBorder="1" applyAlignment="1" applyProtection="1">
      <alignment horizontal="right" vertical="center"/>
    </xf>
    <xf numFmtId="4" fontId="79" fillId="9" borderId="7" xfId="0" applyNumberFormat="1" applyFont="1" applyFill="1" applyBorder="1" applyAlignment="1" applyProtection="1">
      <alignment horizontal="right" vertical="center"/>
    </xf>
    <xf numFmtId="3" fontId="18" fillId="7" borderId="8" xfId="0" applyNumberFormat="1" applyFont="1" applyFill="1" applyBorder="1" applyAlignment="1" applyProtection="1">
      <alignment horizontal="right" vertical="center"/>
    </xf>
    <xf numFmtId="4" fontId="80" fillId="7" borderId="7" xfId="0" applyNumberFormat="1" applyFont="1" applyFill="1" applyBorder="1" applyAlignment="1" applyProtection="1">
      <alignment horizontal="right" vertical="center"/>
    </xf>
    <xf numFmtId="3" fontId="80" fillId="7" borderId="7" xfId="0" applyNumberFormat="1" applyFont="1" applyFill="1" applyBorder="1" applyAlignment="1" applyProtection="1">
      <alignment horizontal="right" vertical="center"/>
    </xf>
    <xf numFmtId="3" fontId="80" fillId="7" borderId="8" xfId="0" applyNumberFormat="1" applyFont="1" applyFill="1" applyBorder="1" applyAlignment="1" applyProtection="1">
      <alignment horizontal="right" vertical="center"/>
    </xf>
    <xf numFmtId="3" fontId="81" fillId="7" borderId="7" xfId="0" applyNumberFormat="1" applyFont="1" applyFill="1" applyBorder="1" applyAlignment="1" applyProtection="1">
      <alignment horizontal="right" vertical="center"/>
    </xf>
    <xf numFmtId="4" fontId="81" fillId="7" borderId="7" xfId="0" applyNumberFormat="1" applyFont="1" applyFill="1" applyBorder="1" applyAlignment="1" applyProtection="1">
      <alignment horizontal="right" vertical="center"/>
    </xf>
    <xf numFmtId="3" fontId="82" fillId="7" borderId="38" xfId="0" applyNumberFormat="1" applyFont="1" applyFill="1" applyBorder="1" applyAlignment="1" applyProtection="1">
      <alignment horizontal="right" vertical="center"/>
    </xf>
    <xf numFmtId="3" fontId="82" fillId="8" borderId="38" xfId="0" applyNumberFormat="1" applyFont="1" applyFill="1" applyBorder="1" applyAlignment="1" applyProtection="1">
      <alignment horizontal="right" vertical="center"/>
    </xf>
    <xf numFmtId="3" fontId="83" fillId="8" borderId="38" xfId="0" applyNumberFormat="1" applyFont="1" applyFill="1" applyBorder="1" applyAlignment="1" applyProtection="1">
      <alignment horizontal="right" vertical="center"/>
    </xf>
    <xf numFmtId="3" fontId="82" fillId="9" borderId="38" xfId="0" applyNumberFormat="1" applyFont="1" applyFill="1" applyBorder="1" applyAlignment="1" applyProtection="1">
      <alignment horizontal="right" vertical="center"/>
    </xf>
    <xf numFmtId="3" fontId="49" fillId="7" borderId="1" xfId="0" applyNumberFormat="1" applyFont="1" applyFill="1" applyBorder="1" applyAlignment="1" applyProtection="1">
      <alignment horizontal="right" vertical="center"/>
    </xf>
    <xf numFmtId="0" fontId="84" fillId="2" borderId="37" xfId="0" applyNumberFormat="1" applyFont="1" applyFill="1" applyBorder="1" applyAlignment="1" applyProtection="1">
      <alignment horizontal="center" vertical="center"/>
    </xf>
    <xf numFmtId="3" fontId="81" fillId="2" borderId="7" xfId="0" applyNumberFormat="1" applyFont="1" applyFill="1" applyBorder="1" applyAlignment="1" applyProtection="1">
      <alignment horizontal="right" vertical="center"/>
    </xf>
    <xf numFmtId="3" fontId="75" fillId="2" borderId="7" xfId="0" applyNumberFormat="1" applyFont="1" applyFill="1" applyBorder="1" applyAlignment="1" applyProtection="1">
      <alignment horizontal="right" vertical="center"/>
    </xf>
    <xf numFmtId="0" fontId="75" fillId="2" borderId="7" xfId="0" applyNumberFormat="1" applyFont="1" applyFill="1" applyBorder="1" applyAlignment="1" applyProtection="1">
      <alignment horizontal="right" vertical="center"/>
    </xf>
    <xf numFmtId="0" fontId="85" fillId="2" borderId="25" xfId="0" applyNumberFormat="1" applyFont="1" applyFill="1" applyBorder="1" applyAlignment="1" applyProtection="1">
      <alignment horizontal="center" vertical="center"/>
    </xf>
    <xf numFmtId="0" fontId="85" fillId="2" borderId="26" xfId="0" applyNumberFormat="1" applyFont="1" applyFill="1" applyBorder="1" applyAlignment="1" applyProtection="1">
      <alignment horizontal="center" vertical="center"/>
    </xf>
    <xf numFmtId="0" fontId="85" fillId="2" borderId="27" xfId="0" applyNumberFormat="1" applyFont="1" applyFill="1" applyBorder="1" applyAlignment="1" applyProtection="1">
      <alignment horizontal="center" vertical="center"/>
    </xf>
    <xf numFmtId="0" fontId="85" fillId="2" borderId="28" xfId="0" applyNumberFormat="1" applyFont="1" applyFill="1" applyBorder="1" applyAlignment="1" applyProtection="1">
      <alignment horizontal="center" vertical="center"/>
    </xf>
    <xf numFmtId="0" fontId="85" fillId="2" borderId="18" xfId="0" applyNumberFormat="1" applyFont="1" applyFill="1" applyBorder="1" applyAlignment="1" applyProtection="1">
      <alignment horizontal="center" vertical="center"/>
    </xf>
    <xf numFmtId="0" fontId="85" fillId="2" borderId="19" xfId="0" applyNumberFormat="1" applyFont="1" applyFill="1" applyBorder="1" applyAlignment="1" applyProtection="1">
      <alignment horizontal="center" vertical="center"/>
    </xf>
    <xf numFmtId="0" fontId="85" fillId="2" borderId="24" xfId="0" applyNumberFormat="1" applyFont="1" applyFill="1" applyBorder="1" applyAlignment="1" applyProtection="1">
      <alignment horizontal="center" vertical="center"/>
    </xf>
    <xf numFmtId="0" fontId="85" fillId="2" borderId="21" xfId="0" applyNumberFormat="1" applyFont="1" applyFill="1" applyBorder="1" applyAlignment="1" applyProtection="1">
      <alignment horizontal="center" vertical="center"/>
    </xf>
    <xf numFmtId="0" fontId="84" fillId="9" borderId="37" xfId="0" applyNumberFormat="1" applyFont="1" applyFill="1" applyBorder="1" applyAlignment="1" applyProtection="1">
      <alignment horizontal="center" vertical="center"/>
    </xf>
    <xf numFmtId="0" fontId="84" fillId="9" borderId="37" xfId="0" applyNumberFormat="1" applyFont="1" applyFill="1" applyBorder="1" applyAlignment="1" applyProtection="1">
      <alignment horizontal="left" vertical="center" wrapText="1"/>
    </xf>
    <xf numFmtId="0" fontId="84" fillId="7" borderId="38" xfId="0" applyNumberFormat="1" applyFont="1" applyFill="1" applyBorder="1" applyAlignment="1" applyProtection="1">
      <alignment horizontal="right" vertical="center"/>
    </xf>
    <xf numFmtId="3" fontId="84" fillId="7" borderId="38" xfId="0" applyNumberFormat="1" applyFont="1" applyFill="1" applyBorder="1" applyAlignment="1" applyProtection="1">
      <alignment horizontal="right" vertical="center"/>
    </xf>
    <xf numFmtId="3" fontId="84" fillId="9" borderId="38" xfId="0" applyNumberFormat="1" applyFont="1" applyFill="1" applyBorder="1" applyAlignment="1" applyProtection="1">
      <alignment horizontal="right" vertical="center"/>
    </xf>
    <xf numFmtId="0" fontId="0" fillId="0" borderId="0" xfId="0" applyAlignment="1">
      <alignment wrapText="1"/>
    </xf>
    <xf numFmtId="0" fontId="87" fillId="2" borderId="4" xfId="0" applyNumberFormat="1" applyFont="1" applyFill="1" applyBorder="1" applyAlignment="1" applyProtection="1">
      <alignment horizontal="left" vertical="center"/>
    </xf>
    <xf numFmtId="0" fontId="87" fillId="2" borderId="4" xfId="0" applyNumberFormat="1" applyFont="1" applyFill="1" applyBorder="1" applyAlignment="1" applyProtection="1">
      <alignment horizontal="left" vertical="center"/>
    </xf>
    <xf numFmtId="0" fontId="87" fillId="2" borderId="95" xfId="0" applyNumberFormat="1" applyFont="1" applyFill="1" applyBorder="1" applyAlignment="1" applyProtection="1">
      <alignment horizontal="left" vertical="center"/>
    </xf>
    <xf numFmtId="9" fontId="13" fillId="7" borderId="49" xfId="0" applyNumberFormat="1" applyFont="1" applyFill="1" applyBorder="1" applyAlignment="1" applyProtection="1">
      <alignment horizontal="right" vertical="center"/>
    </xf>
    <xf numFmtId="9" fontId="13" fillId="7" borderId="51" xfId="0" applyNumberFormat="1" applyFont="1" applyFill="1" applyBorder="1" applyAlignment="1" applyProtection="1">
      <alignment horizontal="right" vertical="center"/>
    </xf>
    <xf numFmtId="0" fontId="0" fillId="0" borderId="95" xfId="0" applyBorder="1"/>
    <xf numFmtId="0" fontId="86" fillId="2" borderId="1" xfId="0" applyNumberFormat="1" applyFont="1" applyFill="1" applyBorder="1" applyAlignment="1" applyProtection="1">
      <alignment horizontal="center" vertical="center" wrapText="1"/>
    </xf>
    <xf numFmtId="0" fontId="87" fillId="2" borderId="1" xfId="0" applyNumberFormat="1" applyFont="1" applyFill="1" applyBorder="1" applyAlignment="1" applyProtection="1">
      <alignment horizontal="left" vertical="center"/>
    </xf>
    <xf numFmtId="0" fontId="0" fillId="0" borderId="1" xfId="0" applyBorder="1"/>
    <xf numFmtId="0" fontId="86" fillId="2" borderId="1" xfId="0" applyNumberFormat="1" applyFont="1" applyFill="1" applyBorder="1" applyAlignment="1" applyProtection="1">
      <alignment horizontal="center" vertical="center"/>
    </xf>
    <xf numFmtId="3" fontId="15" fillId="6" borderId="98" xfId="0" applyNumberFormat="1" applyFont="1" applyFill="1" applyBorder="1" applyAlignment="1" applyProtection="1">
      <alignment horizontal="right" vertical="center"/>
    </xf>
    <xf numFmtId="0" fontId="5" fillId="2" borderId="1" xfId="0" applyNumberFormat="1" applyFont="1" applyFill="1" applyBorder="1" applyAlignment="1" applyProtection="1">
      <alignment horizontal="left" vertical="top"/>
    </xf>
    <xf numFmtId="0" fontId="4" fillId="0" borderId="114" xfId="0" applyFont="1" applyBorder="1" applyAlignment="1">
      <alignment horizontal="center" vertical="center" wrapText="1"/>
    </xf>
    <xf numFmtId="0" fontId="13" fillId="7" borderId="6" xfId="0" applyNumberFormat="1" applyFont="1" applyFill="1" applyBorder="1" applyAlignment="1" applyProtection="1">
      <alignment horizontal="center" vertical="center"/>
    </xf>
    <xf numFmtId="0" fontId="36" fillId="0" borderId="86"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87" xfId="0" applyFont="1" applyBorder="1" applyAlignment="1">
      <alignment horizontal="center" vertical="center" wrapText="1"/>
    </xf>
    <xf numFmtId="0" fontId="9" fillId="3" borderId="15" xfId="0" applyFont="1" applyFill="1" applyBorder="1" applyAlignment="1">
      <alignment horizontal="center" vertical="center" wrapText="1"/>
    </xf>
    <xf numFmtId="0" fontId="9" fillId="3" borderId="118"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30" xfId="0" applyFont="1" applyFill="1" applyBorder="1" applyAlignment="1">
      <alignment horizontal="center" vertical="center" wrapText="1"/>
    </xf>
    <xf numFmtId="0" fontId="9" fillId="3" borderId="131" xfId="0" applyFont="1" applyFill="1" applyBorder="1" applyAlignment="1">
      <alignment horizontal="center" vertical="center" wrapText="1"/>
    </xf>
    <xf numFmtId="0" fontId="9" fillId="3" borderId="119" xfId="0" applyFont="1" applyFill="1" applyBorder="1" applyAlignment="1">
      <alignment horizontal="center" vertical="center" wrapText="1"/>
    </xf>
    <xf numFmtId="0" fontId="9" fillId="3" borderId="135" xfId="0" applyFont="1" applyFill="1" applyBorder="1" applyAlignment="1">
      <alignment horizontal="center" vertical="center" wrapText="1"/>
    </xf>
    <xf numFmtId="0" fontId="9" fillId="3" borderId="136" xfId="0" applyFont="1" applyFill="1" applyBorder="1" applyAlignment="1">
      <alignment horizontal="center" vertical="center" wrapText="1"/>
    </xf>
    <xf numFmtId="9" fontId="28" fillId="0" borderId="7" xfId="0" applyNumberFormat="1" applyFont="1" applyBorder="1" applyAlignment="1">
      <alignment horizontal="right" vertical="center"/>
    </xf>
    <xf numFmtId="0" fontId="88" fillId="0" borderId="4" xfId="0" applyFont="1" applyBorder="1" applyAlignment="1">
      <alignment horizontal="left" vertical="center"/>
    </xf>
    <xf numFmtId="0" fontId="26" fillId="0" borderId="1" xfId="0" applyFont="1" applyBorder="1"/>
    <xf numFmtId="0" fontId="5" fillId="0" borderId="0" xfId="0" applyFont="1" applyAlignment="1">
      <alignment horizontal="left" vertical="top"/>
    </xf>
    <xf numFmtId="0" fontId="86" fillId="0" borderId="114" xfId="0" applyFont="1" applyBorder="1" applyAlignment="1">
      <alignment horizontal="center" vertical="center" wrapText="1"/>
    </xf>
    <xf numFmtId="0" fontId="86" fillId="0" borderId="68" xfId="0" applyFont="1" applyBorder="1" applyAlignment="1">
      <alignment horizontal="center" vertical="center" wrapText="1"/>
    </xf>
    <xf numFmtId="0" fontId="86" fillId="0" borderId="75" xfId="0" applyFont="1" applyBorder="1" applyAlignment="1">
      <alignment horizontal="center" vertical="center" wrapText="1"/>
    </xf>
    <xf numFmtId="0" fontId="88" fillId="0" borderId="205" xfId="0" applyFont="1" applyBorder="1" applyAlignment="1">
      <alignment horizontal="left" vertical="center"/>
    </xf>
    <xf numFmtId="0" fontId="5" fillId="0" borderId="1" xfId="0" applyFont="1" applyBorder="1" applyAlignment="1">
      <alignment horizontal="left" vertical="top"/>
    </xf>
    <xf numFmtId="0" fontId="26" fillId="0" borderId="95" xfId="0" applyFont="1" applyBorder="1"/>
    <xf numFmtId="0" fontId="26" fillId="0" borderId="95" xfId="0" applyFont="1" applyBorder="1" applyAlignment="1">
      <alignment wrapText="1"/>
    </xf>
    <xf numFmtId="0" fontId="96" fillId="0" borderId="47" xfId="0" applyFont="1" applyBorder="1" applyAlignment="1">
      <alignment horizontal="center" vertical="center"/>
    </xf>
    <xf numFmtId="0" fontId="95" fillId="0" borderId="53" xfId="0" applyFont="1" applyBorder="1" applyAlignment="1">
      <alignment horizontal="left" vertical="center" wrapText="1"/>
    </xf>
    <xf numFmtId="0" fontId="95" fillId="0" borderId="49" xfId="0" applyFont="1" applyBorder="1" applyAlignment="1">
      <alignment horizontal="center" vertical="center"/>
    </xf>
    <xf numFmtId="0" fontId="95" fillId="0" borderId="49" xfId="0" applyFont="1" applyBorder="1" applyAlignment="1">
      <alignment horizontal="left" vertical="center"/>
    </xf>
    <xf numFmtId="3" fontId="95" fillId="0" borderId="49" xfId="0" applyNumberFormat="1" applyFont="1" applyBorder="1" applyAlignment="1">
      <alignment horizontal="right" vertical="center" wrapText="1"/>
    </xf>
    <xf numFmtId="0" fontId="95" fillId="0" borderId="49" xfId="0" applyFont="1" applyBorder="1" applyAlignment="1">
      <alignment horizontal="right" vertical="center"/>
    </xf>
    <xf numFmtId="3" fontId="95" fillId="0" borderId="49" xfId="0" applyNumberFormat="1" applyFont="1" applyBorder="1" applyAlignment="1">
      <alignment horizontal="right" vertical="center"/>
    </xf>
    <xf numFmtId="0" fontId="95" fillId="0" borderId="49" xfId="0" applyFont="1" applyBorder="1" applyAlignment="1">
      <alignment horizontal="right" vertical="center" wrapText="1"/>
    </xf>
    <xf numFmtId="0" fontId="5" fillId="0" borderId="1" xfId="0" applyFont="1" applyBorder="1" applyAlignment="1">
      <alignment horizontal="left" vertical="top"/>
    </xf>
    <xf numFmtId="0" fontId="86" fillId="0" borderId="114" xfId="0" applyFont="1" applyBorder="1" applyAlignment="1">
      <alignment horizontal="center" vertical="center"/>
    </xf>
    <xf numFmtId="0" fontId="86" fillId="0" borderId="68" xfId="0" applyFont="1" applyBorder="1" applyAlignment="1">
      <alignment horizontal="center" vertical="center"/>
    </xf>
    <xf numFmtId="0" fontId="86" fillId="0" borderId="75" xfId="0" applyFont="1" applyBorder="1" applyAlignment="1">
      <alignment horizontal="center" vertical="center"/>
    </xf>
    <xf numFmtId="0" fontId="11" fillId="2" borderId="22" xfId="0" applyNumberFormat="1" applyFont="1" applyFill="1" applyBorder="1" applyAlignment="1" applyProtection="1">
      <alignment horizontal="center" vertical="center"/>
    </xf>
    <xf numFmtId="0" fontId="13" fillId="7" borderId="6" xfId="0" applyNumberFormat="1" applyFont="1" applyFill="1" applyBorder="1" applyAlignment="1" applyProtection="1">
      <alignment horizontal="center" vertical="center"/>
    </xf>
    <xf numFmtId="0" fontId="12" fillId="2" borderId="22" xfId="0" applyNumberFormat="1" applyFont="1" applyFill="1" applyBorder="1" applyAlignment="1" applyProtection="1">
      <alignment horizontal="center" vertical="center"/>
    </xf>
    <xf numFmtId="0" fontId="9" fillId="6" borderId="15" xfId="0" applyNumberFormat="1" applyFont="1" applyFill="1" applyBorder="1" applyAlignment="1" applyProtection="1">
      <alignment horizontal="center" vertical="center" wrapText="1"/>
    </xf>
    <xf numFmtId="0" fontId="9" fillId="6" borderId="13" xfId="0" applyNumberFormat="1" applyFont="1" applyFill="1" applyBorder="1" applyAlignment="1" applyProtection="1">
      <alignment horizontal="center" vertical="center"/>
    </xf>
    <xf numFmtId="0" fontId="49" fillId="2" borderId="7" xfId="0" applyNumberFormat="1" applyFont="1" applyFill="1" applyBorder="1" applyAlignment="1" applyProtection="1">
      <alignment horizontal="left" vertical="center" wrapText="1"/>
    </xf>
    <xf numFmtId="3" fontId="49" fillId="2" borderId="7"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horizontal="left" vertical="center"/>
    </xf>
    <xf numFmtId="0" fontId="48" fillId="2" borderId="4" xfId="0" applyNumberFormat="1" applyFont="1" applyFill="1" applyBorder="1" applyAlignment="1" applyProtection="1">
      <alignment horizontal="center" vertical="center"/>
    </xf>
    <xf numFmtId="0" fontId="4" fillId="2" borderId="4"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9" fillId="3" borderId="135" xfId="0" applyFont="1" applyFill="1" applyBorder="1" applyAlignment="1">
      <alignment horizontal="center" vertical="center" wrapText="1"/>
    </xf>
    <xf numFmtId="0" fontId="9" fillId="3" borderId="136" xfId="0" applyFont="1" applyFill="1" applyBorder="1" applyAlignment="1">
      <alignment horizontal="center" vertical="center" wrapText="1"/>
    </xf>
    <xf numFmtId="0" fontId="9" fillId="3" borderId="131" xfId="0" applyFont="1" applyFill="1" applyBorder="1" applyAlignment="1">
      <alignment horizontal="center" vertical="center" wrapText="1"/>
    </xf>
    <xf numFmtId="0" fontId="9" fillId="3" borderId="130" xfId="0" applyFont="1" applyFill="1" applyBorder="1" applyAlignment="1">
      <alignment horizontal="center" vertical="center" wrapText="1"/>
    </xf>
    <xf numFmtId="0" fontId="9" fillId="3" borderId="119"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18" xfId="0" applyFont="1" applyFill="1" applyBorder="1" applyAlignment="1">
      <alignment horizontal="center" vertical="center" wrapText="1"/>
    </xf>
    <xf numFmtId="0" fontId="36" fillId="0" borderId="86"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87" xfId="0" applyFont="1" applyBorder="1" applyAlignment="1">
      <alignment horizontal="center" vertical="center" wrapText="1"/>
    </xf>
    <xf numFmtId="0" fontId="49" fillId="2" borderId="7" xfId="0" applyNumberFormat="1" applyFont="1" applyFill="1" applyBorder="1" applyAlignment="1" applyProtection="1">
      <alignment horizontal="center" vertical="center"/>
    </xf>
    <xf numFmtId="0" fontId="23" fillId="2" borderId="95" xfId="0" applyNumberFormat="1" applyFont="1" applyFill="1" applyBorder="1" applyAlignment="1" applyProtection="1">
      <alignment horizontal="left" vertical="center" wrapText="1"/>
    </xf>
    <xf numFmtId="0" fontId="66" fillId="2" borderId="95" xfId="0" applyNumberFormat="1" applyFont="1" applyFill="1" applyBorder="1" applyAlignment="1" applyProtection="1">
      <alignment horizontal="center" vertical="center" wrapText="1"/>
    </xf>
    <xf numFmtId="0" fontId="66" fillId="2" borderId="12" xfId="0" applyNumberFormat="1" applyFont="1" applyFill="1" applyBorder="1" applyAlignment="1" applyProtection="1">
      <alignment horizontal="center" vertical="center"/>
    </xf>
    <xf numFmtId="0" fontId="25" fillId="2" borderId="95" xfId="0" applyNumberFormat="1" applyFont="1" applyFill="1" applyBorder="1" applyAlignment="1" applyProtection="1">
      <alignment horizontal="center" vertical="center" wrapText="1"/>
    </xf>
    <xf numFmtId="0" fontId="0" fillId="2" borderId="1" xfId="1" applyNumberFormat="1" applyFont="1" applyFill="1" applyBorder="1" applyAlignment="1" applyProtection="1">
      <alignment wrapText="1"/>
      <protection locked="0"/>
    </xf>
    <xf numFmtId="165" fontId="98" fillId="2" borderId="1" xfId="2" applyNumberFormat="1" applyFont="1" applyFill="1" applyBorder="1" applyAlignment="1" applyProtection="1">
      <alignment wrapText="1"/>
      <protection locked="0"/>
    </xf>
    <xf numFmtId="0" fontId="102" fillId="2" borderId="206" xfId="0" applyNumberFormat="1" applyFont="1" applyFill="1" applyBorder="1" applyAlignment="1" applyProtection="1">
      <alignment horizontal="center" vertical="center" wrapText="1"/>
    </xf>
    <xf numFmtId="0" fontId="102" fillId="2" borderId="207" xfId="0" applyNumberFormat="1" applyFont="1" applyFill="1" applyBorder="1" applyAlignment="1" applyProtection="1">
      <alignment horizontal="center" vertical="center" wrapText="1"/>
    </xf>
    <xf numFmtId="0" fontId="102" fillId="2" borderId="207" xfId="0" applyNumberFormat="1" applyFont="1" applyFill="1" applyBorder="1" applyAlignment="1" applyProtection="1">
      <alignment horizontal="center" vertical="center"/>
    </xf>
    <xf numFmtId="0" fontId="102" fillId="2" borderId="208" xfId="0" applyNumberFormat="1" applyFont="1" applyFill="1" applyBorder="1" applyAlignment="1" applyProtection="1">
      <alignment horizontal="center" vertical="center"/>
    </xf>
    <xf numFmtId="0" fontId="84" fillId="2" borderId="6" xfId="0" applyNumberFormat="1" applyFont="1" applyFill="1" applyBorder="1" applyAlignment="1" applyProtection="1">
      <alignment horizontal="center" vertical="center"/>
    </xf>
    <xf numFmtId="0" fontId="84" fillId="2" borderId="7" xfId="0" applyNumberFormat="1" applyFont="1" applyFill="1" applyBorder="1" applyAlignment="1" applyProtection="1">
      <alignment horizontal="center" vertical="center"/>
    </xf>
    <xf numFmtId="0" fontId="102" fillId="2" borderId="7" xfId="0" applyNumberFormat="1" applyFont="1" applyFill="1" applyBorder="1" applyAlignment="1" applyProtection="1">
      <alignment horizontal="center" vertical="center"/>
    </xf>
    <xf numFmtId="0" fontId="84" fillId="2" borderId="7" xfId="0" applyNumberFormat="1" applyFont="1" applyFill="1" applyBorder="1" applyAlignment="1" applyProtection="1">
      <alignment horizontal="left" vertical="center"/>
    </xf>
    <xf numFmtId="3" fontId="84" fillId="2" borderId="7" xfId="0" applyNumberFormat="1" applyFont="1" applyFill="1" applyBorder="1" applyAlignment="1" applyProtection="1">
      <alignment horizontal="right" vertical="center"/>
    </xf>
    <xf numFmtId="3" fontId="84" fillId="2" borderId="8" xfId="0" applyNumberFormat="1" applyFont="1" applyFill="1" applyBorder="1" applyAlignment="1" applyProtection="1">
      <alignment horizontal="right" vertical="center"/>
    </xf>
    <xf numFmtId="0" fontId="102" fillId="2" borderId="7" xfId="0" applyNumberFormat="1" applyFont="1" applyFill="1" applyBorder="1" applyAlignment="1" applyProtection="1">
      <alignment horizontal="left" vertical="center"/>
    </xf>
    <xf numFmtId="3" fontId="102" fillId="2" borderId="7" xfId="0" applyNumberFormat="1" applyFont="1" applyFill="1" applyBorder="1" applyAlignment="1" applyProtection="1">
      <alignment horizontal="right" vertical="center"/>
    </xf>
    <xf numFmtId="3" fontId="102" fillId="2" borderId="8" xfId="0" applyNumberFormat="1" applyFont="1" applyFill="1" applyBorder="1" applyAlignment="1" applyProtection="1">
      <alignment horizontal="right" vertical="center"/>
    </xf>
    <xf numFmtId="3" fontId="84" fillId="2" borderId="7" xfId="0" applyNumberFormat="1" applyFont="1" applyFill="1" applyBorder="1" applyAlignment="1" applyProtection="1">
      <alignment horizontal="center" vertical="center"/>
    </xf>
    <xf numFmtId="3" fontId="84" fillId="2" borderId="8" xfId="0" applyNumberFormat="1" applyFont="1" applyFill="1" applyBorder="1" applyAlignment="1" applyProtection="1">
      <alignment horizontal="center" vertical="center"/>
    </xf>
    <xf numFmtId="165" fontId="91" fillId="2" borderId="1" xfId="2" applyNumberFormat="1" applyFont="1" applyFill="1"/>
    <xf numFmtId="0" fontId="49" fillId="2" borderId="6" xfId="4" applyNumberFormat="1" applyFont="1" applyFill="1" applyBorder="1" applyAlignment="1" applyProtection="1">
      <alignment horizontal="center" vertical="center"/>
    </xf>
    <xf numFmtId="0" fontId="49" fillId="2" borderId="7" xfId="4" applyNumberFormat="1" applyFont="1" applyFill="1" applyBorder="1" applyAlignment="1" applyProtection="1">
      <alignment horizontal="center" vertical="center"/>
    </xf>
    <xf numFmtId="0" fontId="49" fillId="2" borderId="7" xfId="4" applyNumberFormat="1" applyFont="1" applyFill="1" applyBorder="1" applyAlignment="1" applyProtection="1">
      <alignment horizontal="left" vertical="center" wrapText="1"/>
    </xf>
    <xf numFmtId="0" fontId="49" fillId="2" borderId="7" xfId="4" applyNumberFormat="1" applyFont="1" applyFill="1" applyBorder="1" applyAlignment="1" applyProtection="1">
      <alignment horizontal="left" vertical="center"/>
    </xf>
    <xf numFmtId="3" fontId="49" fillId="2" borderId="7" xfId="4" applyNumberFormat="1" applyFont="1" applyFill="1" applyBorder="1" applyAlignment="1" applyProtection="1">
      <alignment horizontal="right" vertical="center"/>
    </xf>
    <xf numFmtId="3" fontId="49" fillId="2" borderId="8" xfId="4" applyNumberFormat="1" applyFont="1" applyFill="1" applyBorder="1" applyAlignment="1" applyProtection="1">
      <alignment horizontal="right" vertical="center"/>
    </xf>
    <xf numFmtId="0" fontId="48" fillId="2" borderId="4" xfId="4" applyNumberFormat="1" applyFont="1" applyFill="1" applyBorder="1" applyAlignment="1" applyProtection="1">
      <alignment horizontal="center" vertical="center"/>
    </xf>
    <xf numFmtId="0" fontId="48" fillId="2" borderId="5" xfId="4" applyNumberFormat="1" applyFont="1" applyFill="1" applyBorder="1" applyAlignment="1" applyProtection="1">
      <alignment horizontal="center" vertical="center"/>
    </xf>
    <xf numFmtId="0" fontId="4" fillId="2" borderId="4" xfId="4" applyNumberFormat="1" applyFont="1" applyFill="1" applyBorder="1" applyAlignment="1" applyProtection="1">
      <alignment horizontal="center" vertical="center" wrapText="1"/>
    </xf>
    <xf numFmtId="0" fontId="4" fillId="2" borderId="5" xfId="4" applyNumberFormat="1" applyFont="1" applyFill="1" applyBorder="1" applyAlignment="1" applyProtection="1">
      <alignment horizontal="center" vertical="center" wrapText="1"/>
    </xf>
    <xf numFmtId="0" fontId="49" fillId="2" borderId="7" xfId="4" applyNumberFormat="1" applyFont="1" applyFill="1" applyBorder="1" applyAlignment="1" applyProtection="1">
      <alignment horizontal="right" vertical="center"/>
    </xf>
    <xf numFmtId="0" fontId="48" fillId="2" borderId="59" xfId="4" applyNumberFormat="1" applyFont="1" applyFill="1" applyBorder="1" applyAlignment="1" applyProtection="1">
      <alignment horizontal="center" vertical="center"/>
    </xf>
    <xf numFmtId="0" fontId="4" fillId="2" borderId="57" xfId="4" applyNumberFormat="1" applyFont="1" applyFill="1" applyBorder="1" applyAlignment="1" applyProtection="1">
      <alignment horizontal="center" vertical="center" wrapText="1"/>
    </xf>
    <xf numFmtId="3" fontId="49" fillId="2" borderId="55" xfId="4" applyNumberFormat="1" applyFont="1" applyFill="1" applyBorder="1" applyAlignment="1" applyProtection="1">
      <alignment horizontal="right" vertical="center"/>
    </xf>
    <xf numFmtId="0" fontId="64" fillId="2" borderId="1" xfId="5"/>
    <xf numFmtId="0" fontId="0" fillId="2" borderId="1" xfId="5" applyNumberFormat="1" applyFont="1" applyFill="1" applyBorder="1" applyAlignment="1" applyProtection="1">
      <alignment wrapText="1"/>
      <protection locked="0"/>
    </xf>
    <xf numFmtId="0" fontId="58" fillId="2" borderId="4" xfId="5" applyNumberFormat="1" applyFont="1" applyFill="1" applyBorder="1" applyAlignment="1" applyProtection="1">
      <alignment horizontal="left" vertical="center"/>
    </xf>
    <xf numFmtId="0" fontId="93" fillId="2" borderId="1" xfId="5" applyNumberFormat="1" applyFont="1" applyFill="1" applyBorder="1" applyAlignment="1" applyProtection="1">
      <alignment wrapText="1"/>
      <protection locked="0"/>
    </xf>
    <xf numFmtId="0" fontId="105" fillId="2" borderId="39" xfId="5" applyNumberFormat="1" applyFont="1" applyFill="1" applyBorder="1" applyAlignment="1" applyProtection="1">
      <alignment horizontal="center" vertical="center" wrapText="1"/>
    </xf>
    <xf numFmtId="0" fontId="105" fillId="2" borderId="42" xfId="5" applyNumberFormat="1" applyFont="1" applyFill="1" applyBorder="1" applyAlignment="1" applyProtection="1">
      <alignment horizontal="center" vertical="center" wrapText="1"/>
    </xf>
    <xf numFmtId="0" fontId="104" fillId="2" borderId="45" xfId="5" applyNumberFormat="1" applyFont="1" applyFill="1" applyBorder="1" applyAlignment="1" applyProtection="1">
      <alignment horizontal="center" vertical="center" wrapText="1"/>
    </xf>
    <xf numFmtId="0" fontId="106" fillId="2" borderId="45" xfId="5" applyNumberFormat="1" applyFont="1" applyFill="1" applyBorder="1" applyAlignment="1" applyProtection="1">
      <alignment horizontal="center" vertical="center" wrapText="1"/>
    </xf>
    <xf numFmtId="0" fontId="106" fillId="2" borderId="46" xfId="5" applyNumberFormat="1" applyFont="1" applyFill="1" applyBorder="1" applyAlignment="1" applyProtection="1">
      <alignment horizontal="center" vertical="center"/>
    </xf>
    <xf numFmtId="0" fontId="107" fillId="2" borderId="7" xfId="5" applyNumberFormat="1" applyFont="1" applyFill="1" applyBorder="1" applyAlignment="1" applyProtection="1">
      <alignment horizontal="center" vertical="center" wrapText="1"/>
    </xf>
    <xf numFmtId="0" fontId="107" fillId="2" borderId="179" xfId="5" applyNumberFormat="1" applyFont="1" applyFill="1" applyBorder="1" applyAlignment="1" applyProtection="1">
      <alignment horizontal="center" vertical="center" wrapText="1"/>
    </xf>
    <xf numFmtId="0" fontId="94" fillId="2" borderId="47" xfId="5" applyNumberFormat="1" applyFont="1" applyFill="1" applyBorder="1" applyAlignment="1" applyProtection="1">
      <alignment horizontal="center" vertical="center"/>
    </xf>
    <xf numFmtId="0" fontId="76" fillId="2" borderId="48" xfId="5" applyNumberFormat="1" applyFont="1" applyFill="1" applyBorder="1" applyAlignment="1" applyProtection="1">
      <alignment horizontal="left" vertical="center" wrapText="1"/>
    </xf>
    <xf numFmtId="0" fontId="76" fillId="2" borderId="49" xfId="5" applyNumberFormat="1" applyFont="1" applyFill="1" applyBorder="1" applyAlignment="1" applyProtection="1">
      <alignment horizontal="center" vertical="center"/>
    </xf>
    <xf numFmtId="0" fontId="76" fillId="2" borderId="50" xfId="5" applyNumberFormat="1" applyFont="1" applyFill="1" applyBorder="1" applyAlignment="1" applyProtection="1">
      <alignment horizontal="right" vertical="center" wrapText="1"/>
    </xf>
    <xf numFmtId="0" fontId="76" fillId="2" borderId="49" xfId="5" applyNumberFormat="1" applyFont="1" applyFill="1" applyBorder="1" applyAlignment="1" applyProtection="1">
      <alignment horizontal="right" vertical="center" wrapText="1"/>
    </xf>
    <xf numFmtId="9" fontId="76" fillId="2" borderId="49" xfId="5" applyNumberFormat="1" applyFont="1" applyFill="1" applyBorder="1" applyAlignment="1" applyProtection="1">
      <alignment horizontal="right" vertical="center"/>
    </xf>
    <xf numFmtId="0" fontId="76" fillId="2" borderId="49" xfId="5" applyNumberFormat="1" applyFont="1" applyFill="1" applyBorder="1" applyAlignment="1" applyProtection="1">
      <alignment horizontal="right" vertical="center"/>
    </xf>
    <xf numFmtId="0" fontId="76" fillId="2" borderId="51" xfId="5" applyNumberFormat="1" applyFont="1" applyFill="1" applyBorder="1" applyAlignment="1" applyProtection="1">
      <alignment horizontal="right" vertical="center"/>
    </xf>
    <xf numFmtId="0" fontId="94" fillId="2" borderId="52" xfId="5" applyNumberFormat="1" applyFont="1" applyFill="1" applyBorder="1" applyAlignment="1" applyProtection="1">
      <alignment horizontal="center" vertical="center"/>
    </xf>
    <xf numFmtId="0" fontId="76" fillId="2" borderId="53" xfId="5" applyNumberFormat="1" applyFont="1" applyFill="1" applyBorder="1" applyAlignment="1" applyProtection="1">
      <alignment horizontal="left" vertical="center" wrapText="1"/>
    </xf>
    <xf numFmtId="0" fontId="110" fillId="2" borderId="47" xfId="5" applyNumberFormat="1" applyFont="1" applyFill="1" applyBorder="1" applyAlignment="1" applyProtection="1">
      <alignment horizontal="center" vertical="center"/>
    </xf>
    <xf numFmtId="0" fontId="108" fillId="2" borderId="53" xfId="5" applyNumberFormat="1" applyFont="1" applyFill="1" applyBorder="1" applyAlignment="1" applyProtection="1">
      <alignment horizontal="left" vertical="center" wrapText="1"/>
    </xf>
    <xf numFmtId="0" fontId="108" fillId="2" borderId="49" xfId="5" applyNumberFormat="1" applyFont="1" applyFill="1" applyBorder="1" applyAlignment="1" applyProtection="1">
      <alignment horizontal="center" vertical="center"/>
    </xf>
    <xf numFmtId="0" fontId="108" fillId="2" borderId="49" xfId="5" applyNumberFormat="1" applyFont="1" applyFill="1" applyBorder="1" applyAlignment="1" applyProtection="1">
      <alignment horizontal="left" vertical="center"/>
    </xf>
    <xf numFmtId="3" fontId="108" fillId="2" borderId="49" xfId="5" applyNumberFormat="1" applyFont="1" applyFill="1" applyBorder="1" applyAlignment="1" applyProtection="1">
      <alignment horizontal="right" vertical="center" wrapText="1"/>
    </xf>
    <xf numFmtId="0" fontId="108" fillId="2" borderId="49" xfId="5" applyNumberFormat="1" applyFont="1" applyFill="1" applyBorder="1" applyAlignment="1" applyProtection="1">
      <alignment horizontal="right" vertical="center"/>
    </xf>
    <xf numFmtId="9" fontId="108" fillId="2" borderId="51" xfId="3" applyFont="1" applyFill="1" applyBorder="1" applyAlignment="1" applyProtection="1">
      <alignment horizontal="right" vertical="center"/>
    </xf>
    <xf numFmtId="3" fontId="108" fillId="2" borderId="49" xfId="5" applyNumberFormat="1" applyFont="1" applyFill="1" applyBorder="1" applyAlignment="1" applyProtection="1">
      <alignment horizontal="right" vertical="center"/>
    </xf>
    <xf numFmtId="3" fontId="108" fillId="2" borderId="51" xfId="5" applyNumberFormat="1" applyFont="1" applyFill="1" applyBorder="1" applyAlignment="1" applyProtection="1">
      <alignment horizontal="right" vertical="center"/>
    </xf>
    <xf numFmtId="0" fontId="107" fillId="2" borderId="178" xfId="5" applyNumberFormat="1" applyFont="1" applyFill="1" applyBorder="1" applyAlignment="1" applyProtection="1">
      <alignment horizontal="center" vertical="center" wrapText="1"/>
    </xf>
    <xf numFmtId="4" fontId="15" fillId="4" borderId="7" xfId="0" applyNumberFormat="1" applyFont="1" applyFill="1" applyBorder="1" applyAlignment="1">
      <alignment horizontal="right" vertical="center"/>
    </xf>
    <xf numFmtId="0" fontId="15" fillId="4" borderId="8" xfId="0" applyFont="1" applyFill="1" applyBorder="1" applyAlignment="1">
      <alignment horizontal="right" vertical="center"/>
    </xf>
    <xf numFmtId="4" fontId="79" fillId="4" borderId="7" xfId="0" applyNumberFormat="1" applyFont="1" applyFill="1" applyBorder="1" applyAlignment="1">
      <alignment horizontal="right" vertical="center"/>
    </xf>
    <xf numFmtId="0" fontId="79" fillId="4" borderId="7" xfId="0" applyFont="1" applyFill="1" applyBorder="1" applyAlignment="1">
      <alignment horizontal="right" vertical="center"/>
    </xf>
    <xf numFmtId="3" fontId="79" fillId="4" borderId="7" xfId="0" applyNumberFormat="1" applyFont="1" applyFill="1" applyBorder="1" applyAlignment="1">
      <alignment horizontal="right" vertical="center"/>
    </xf>
    <xf numFmtId="0" fontId="79" fillId="4" borderId="8" xfId="0" applyFont="1" applyFill="1" applyBorder="1" applyAlignment="1">
      <alignment horizontal="right" vertical="center"/>
    </xf>
    <xf numFmtId="3" fontId="7" fillId="4" borderId="7" xfId="0" applyNumberFormat="1" applyFont="1" applyFill="1" applyBorder="1" applyAlignment="1">
      <alignment horizontal="right" vertical="center"/>
    </xf>
    <xf numFmtId="0" fontId="7" fillId="4" borderId="7" xfId="0" applyFont="1" applyFill="1" applyBorder="1" applyAlignment="1">
      <alignment horizontal="right" vertical="center"/>
    </xf>
    <xf numFmtId="0" fontId="7" fillId="4" borderId="8" xfId="0" applyFont="1" applyFill="1" applyBorder="1" applyAlignment="1">
      <alignment horizontal="right" vertical="center"/>
    </xf>
    <xf numFmtId="4" fontId="7" fillId="4" borderId="7" xfId="0" applyNumberFormat="1" applyFont="1" applyFill="1" applyBorder="1" applyAlignment="1">
      <alignment horizontal="right" vertical="center"/>
    </xf>
    <xf numFmtId="9" fontId="13" fillId="4" borderId="8" xfId="0" applyNumberFormat="1" applyFont="1" applyFill="1" applyBorder="1" applyAlignment="1">
      <alignment horizontal="right" vertical="center"/>
    </xf>
    <xf numFmtId="9" fontId="15" fillId="4" borderId="8" xfId="0" applyNumberFormat="1" applyFont="1" applyFill="1" applyBorder="1" applyAlignment="1">
      <alignment horizontal="right" vertical="center"/>
    </xf>
    <xf numFmtId="9" fontId="14" fillId="4" borderId="8" xfId="0" applyNumberFormat="1" applyFont="1" applyFill="1" applyBorder="1" applyAlignment="1">
      <alignment horizontal="right" vertical="center"/>
    </xf>
    <xf numFmtId="0" fontId="13" fillId="0" borderId="95" xfId="0" applyFont="1" applyBorder="1"/>
    <xf numFmtId="0" fontId="13" fillId="0" borderId="95" xfId="0" applyFont="1" applyBorder="1" applyAlignment="1">
      <alignment wrapText="1"/>
    </xf>
    <xf numFmtId="3" fontId="13" fillId="0" borderId="212" xfId="0" applyNumberFormat="1" applyFont="1" applyBorder="1" applyAlignment="1">
      <alignment horizontal="center"/>
    </xf>
    <xf numFmtId="3" fontId="13" fillId="0" borderId="95" xfId="0" applyNumberFormat="1" applyFont="1" applyBorder="1" applyAlignment="1">
      <alignment horizontal="center"/>
    </xf>
    <xf numFmtId="0" fontId="64" fillId="2" borderId="1" xfId="7"/>
    <xf numFmtId="0" fontId="0" fillId="2" borderId="1" xfId="7" applyNumberFormat="1" applyFont="1" applyFill="1" applyBorder="1" applyAlignment="1" applyProtection="1">
      <alignment wrapText="1"/>
      <protection locked="0"/>
    </xf>
    <xf numFmtId="0" fontId="48" fillId="2" borderId="4" xfId="7" applyNumberFormat="1" applyFont="1" applyFill="1" applyBorder="1" applyAlignment="1" applyProtection="1">
      <alignment horizontal="center" vertical="center" wrapText="1"/>
    </xf>
    <xf numFmtId="0" fontId="4" fillId="2" borderId="4" xfId="7" applyNumberFormat="1" applyFont="1" applyFill="1" applyBorder="1" applyAlignment="1" applyProtection="1">
      <alignment horizontal="center" vertical="center" wrapText="1"/>
    </xf>
    <xf numFmtId="0" fontId="48" fillId="2" borderId="5" xfId="7" applyNumberFormat="1" applyFont="1" applyFill="1" applyBorder="1" applyAlignment="1" applyProtection="1">
      <alignment horizontal="center" vertical="center" wrapText="1"/>
    </xf>
    <xf numFmtId="0" fontId="49" fillId="2" borderId="6" xfId="7" applyNumberFormat="1" applyFont="1" applyFill="1" applyBorder="1" applyAlignment="1" applyProtection="1">
      <alignment horizontal="center" vertical="center"/>
    </xf>
    <xf numFmtId="0" fontId="49" fillId="2" borderId="7" xfId="7" applyNumberFormat="1" applyFont="1" applyFill="1" applyBorder="1" applyAlignment="1" applyProtection="1">
      <alignment horizontal="center" vertical="center"/>
    </xf>
    <xf numFmtId="0" fontId="49" fillId="2" borderId="7" xfId="7" applyNumberFormat="1" applyFont="1" applyFill="1" applyBorder="1" applyAlignment="1" applyProtection="1">
      <alignment horizontal="left" vertical="center"/>
    </xf>
    <xf numFmtId="0" fontId="49" fillId="2" borderId="7" xfId="7" applyNumberFormat="1" applyFont="1" applyFill="1" applyBorder="1" applyAlignment="1" applyProtection="1">
      <alignment horizontal="left" vertical="center" wrapText="1"/>
    </xf>
    <xf numFmtId="3" fontId="49" fillId="2" borderId="7" xfId="7" applyNumberFormat="1" applyFont="1" applyFill="1" applyBorder="1" applyAlignment="1" applyProtection="1">
      <alignment horizontal="right" vertical="center"/>
    </xf>
    <xf numFmtId="3" fontId="49" fillId="2" borderId="8" xfId="7" applyNumberFormat="1" applyFont="1" applyFill="1" applyBorder="1" applyAlignment="1" applyProtection="1">
      <alignment horizontal="right" vertical="center"/>
    </xf>
    <xf numFmtId="0" fontId="88" fillId="2" borderId="4" xfId="7" applyNumberFormat="1" applyFont="1" applyFill="1" applyBorder="1" applyAlignment="1" applyProtection="1">
      <alignment horizontal="left" vertical="center"/>
    </xf>
    <xf numFmtId="3" fontId="0" fillId="2" borderId="1" xfId="7" applyNumberFormat="1" applyFont="1" applyFill="1" applyBorder="1" applyAlignment="1" applyProtection="1">
      <alignment wrapText="1"/>
      <protection locked="0"/>
    </xf>
    <xf numFmtId="3" fontId="97" fillId="2" borderId="1" xfId="7" applyNumberFormat="1" applyFont="1" applyFill="1" applyBorder="1" applyAlignment="1" applyProtection="1">
      <alignment wrapText="1"/>
      <protection locked="0"/>
    </xf>
    <xf numFmtId="3" fontId="98" fillId="2" borderId="1" xfId="7" applyNumberFormat="1" applyFont="1" applyFill="1" applyBorder="1" applyAlignment="1" applyProtection="1">
      <alignment wrapText="1"/>
      <protection locked="0"/>
    </xf>
    <xf numFmtId="165" fontId="98" fillId="2" borderId="1" xfId="2" applyNumberFormat="1" applyFont="1" applyFill="1" applyBorder="1" applyAlignment="1" applyProtection="1">
      <alignment wrapText="1"/>
      <protection locked="0"/>
    </xf>
    <xf numFmtId="0" fontId="48" fillId="2" borderId="4" xfId="7" applyNumberFormat="1" applyFont="1" applyFill="1" applyBorder="1" applyAlignment="1" applyProtection="1">
      <alignment horizontal="center" vertical="center"/>
    </xf>
    <xf numFmtId="3" fontId="99" fillId="2" borderId="7" xfId="7" applyNumberFormat="1" applyFont="1" applyFill="1" applyBorder="1" applyAlignment="1" applyProtection="1">
      <alignment horizontal="right" vertical="center"/>
    </xf>
    <xf numFmtId="3" fontId="49" fillId="2" borderId="55" xfId="7" applyNumberFormat="1" applyFont="1" applyFill="1" applyBorder="1" applyAlignment="1" applyProtection="1">
      <alignment vertical="center"/>
    </xf>
    <xf numFmtId="3" fontId="99" fillId="2" borderId="55" xfId="7" applyNumberFormat="1" applyFont="1" applyFill="1" applyBorder="1" applyAlignment="1" applyProtection="1">
      <alignment vertical="center"/>
    </xf>
    <xf numFmtId="0" fontId="4" fillId="2" borderId="56" xfId="7" applyNumberFormat="1" applyFont="1" applyFill="1" applyBorder="1" applyAlignment="1" applyProtection="1">
      <alignment vertical="center" wrapText="1"/>
    </xf>
    <xf numFmtId="0" fontId="48" fillId="2" borderId="59" xfId="7" applyNumberFormat="1" applyFont="1" applyFill="1" applyBorder="1" applyAlignment="1" applyProtection="1">
      <alignment horizontal="center" vertical="center"/>
    </xf>
    <xf numFmtId="0" fontId="48" fillId="2" borderId="5" xfId="7" applyNumberFormat="1" applyFont="1" applyFill="1" applyBorder="1" applyAlignment="1" applyProtection="1">
      <alignment vertical="center"/>
    </xf>
    <xf numFmtId="0" fontId="99" fillId="2" borderId="7" xfId="7" applyNumberFormat="1" applyFont="1" applyFill="1" applyBorder="1" applyAlignment="1" applyProtection="1">
      <alignment horizontal="left" vertical="center"/>
    </xf>
    <xf numFmtId="9" fontId="49" fillId="2" borderId="7" xfId="3" applyFont="1" applyFill="1" applyBorder="1" applyAlignment="1" applyProtection="1">
      <alignment horizontal="center" vertical="center"/>
    </xf>
    <xf numFmtId="9" fontId="49" fillId="2" borderId="7" xfId="7" applyNumberFormat="1" applyFont="1" applyFill="1" applyBorder="1" applyAlignment="1" applyProtection="1">
      <alignment horizontal="right" vertical="center"/>
    </xf>
    <xf numFmtId="0" fontId="113" fillId="6" borderId="9" xfId="0" applyNumberFormat="1" applyFont="1" applyFill="1" applyBorder="1" applyAlignment="1" applyProtection="1">
      <alignment horizontal="left" vertical="center" wrapText="1"/>
    </xf>
    <xf numFmtId="0" fontId="113" fillId="6" borderId="10" xfId="0" applyNumberFormat="1" applyFont="1" applyFill="1" applyBorder="1" applyAlignment="1" applyProtection="1">
      <alignment horizontal="left" vertical="center" wrapText="1"/>
    </xf>
    <xf numFmtId="0" fontId="113" fillId="6" borderId="29" xfId="0" applyNumberFormat="1" applyFont="1" applyFill="1" applyBorder="1" applyAlignment="1" applyProtection="1">
      <alignment horizontal="left" vertical="center" wrapText="1"/>
    </xf>
    <xf numFmtId="0" fontId="113" fillId="6" borderId="30" xfId="0" applyNumberFormat="1" applyFont="1" applyFill="1" applyBorder="1" applyAlignment="1" applyProtection="1">
      <alignment horizontal="left" vertical="center" wrapText="1"/>
    </xf>
    <xf numFmtId="0" fontId="113" fillId="6" borderId="14" xfId="0" applyNumberFormat="1" applyFont="1" applyFill="1" applyBorder="1" applyAlignment="1" applyProtection="1">
      <alignment horizontal="center" vertical="center" wrapText="1"/>
    </xf>
    <xf numFmtId="0" fontId="113" fillId="6" borderId="175" xfId="0" applyNumberFormat="1" applyFont="1" applyFill="1" applyBorder="1" applyAlignment="1" applyProtection="1">
      <alignment horizontal="center" vertical="center" wrapText="1"/>
    </xf>
    <xf numFmtId="0" fontId="113" fillId="6" borderId="167" xfId="0" applyNumberFormat="1" applyFont="1" applyFill="1" applyBorder="1" applyAlignment="1" applyProtection="1">
      <alignment horizontal="center" vertical="center" wrapText="1"/>
    </xf>
    <xf numFmtId="0" fontId="113" fillId="6" borderId="166" xfId="0" applyNumberFormat="1" applyFont="1" applyFill="1" applyBorder="1" applyAlignment="1" applyProtection="1">
      <alignment horizontal="center" vertical="center" wrapText="1"/>
    </xf>
    <xf numFmtId="0" fontId="113" fillId="6" borderId="176" xfId="0" applyNumberFormat="1" applyFont="1" applyFill="1" applyBorder="1" applyAlignment="1" applyProtection="1">
      <alignment horizontal="center" vertical="center" wrapText="1"/>
    </xf>
    <xf numFmtId="0" fontId="113" fillId="6" borderId="177" xfId="0" applyNumberFormat="1" applyFont="1" applyFill="1" applyBorder="1" applyAlignment="1" applyProtection="1">
      <alignment horizontal="center" vertical="center" wrapText="1"/>
    </xf>
    <xf numFmtId="0" fontId="113" fillId="6" borderId="12" xfId="0" applyNumberFormat="1" applyFont="1" applyFill="1" applyBorder="1" applyAlignment="1" applyProtection="1">
      <alignment horizontal="center" vertical="center"/>
    </xf>
    <xf numFmtId="0" fontId="113" fillId="6" borderId="16" xfId="0" applyNumberFormat="1" applyFont="1" applyFill="1" applyBorder="1" applyAlignment="1" applyProtection="1">
      <alignment horizontal="center" vertical="center"/>
    </xf>
    <xf numFmtId="0" fontId="113" fillId="6" borderId="17" xfId="0" applyNumberFormat="1" applyFont="1" applyFill="1" applyBorder="1" applyAlignment="1" applyProtection="1">
      <alignment horizontal="center" vertical="center"/>
    </xf>
    <xf numFmtId="0" fontId="19" fillId="2" borderId="169" xfId="0" applyNumberFormat="1" applyFont="1" applyFill="1" applyBorder="1" applyAlignment="1" applyProtection="1">
      <alignment vertical="center"/>
    </xf>
    <xf numFmtId="0" fontId="19" fillId="2" borderId="34" xfId="0" applyNumberFormat="1" applyFont="1" applyFill="1" applyBorder="1" applyAlignment="1" applyProtection="1">
      <alignment horizontal="center" vertical="center"/>
    </xf>
    <xf numFmtId="0" fontId="114" fillId="2" borderId="6" xfId="0" applyNumberFormat="1" applyFont="1" applyFill="1" applyBorder="1" applyAlignment="1" applyProtection="1">
      <alignment horizontal="center" vertical="center"/>
    </xf>
    <xf numFmtId="0" fontId="114" fillId="2" borderId="7" xfId="0" applyNumberFormat="1" applyFont="1" applyFill="1" applyBorder="1" applyAlignment="1" applyProtection="1">
      <alignment horizontal="left" vertical="center" wrapText="1"/>
    </xf>
    <xf numFmtId="3" fontId="114" fillId="2" borderId="7" xfId="0" applyNumberFormat="1" applyFont="1" applyFill="1" applyBorder="1" applyAlignment="1" applyProtection="1">
      <alignment horizontal="right" vertical="center"/>
    </xf>
    <xf numFmtId="3" fontId="115" fillId="2" borderId="7" xfId="0" applyNumberFormat="1" applyFont="1" applyFill="1" applyBorder="1" applyAlignment="1" applyProtection="1">
      <alignment horizontal="right" vertical="center"/>
    </xf>
    <xf numFmtId="165" fontId="115" fillId="2" borderId="7" xfId="2" applyNumberFormat="1" applyFont="1" applyFill="1" applyBorder="1" applyAlignment="1" applyProtection="1">
      <alignment horizontal="right" vertical="center"/>
    </xf>
    <xf numFmtId="0" fontId="115" fillId="2" borderId="7" xfId="0" applyNumberFormat="1" applyFont="1" applyFill="1" applyBorder="1" applyAlignment="1" applyProtection="1">
      <alignment horizontal="right" vertical="center"/>
    </xf>
    <xf numFmtId="165" fontId="114" fillId="2" borderId="7" xfId="2" applyNumberFormat="1" applyFont="1" applyFill="1" applyBorder="1" applyAlignment="1" applyProtection="1">
      <alignment horizontal="right" vertical="center"/>
    </xf>
    <xf numFmtId="165" fontId="114" fillId="2" borderId="7" xfId="0" applyNumberFormat="1" applyFont="1" applyFill="1" applyBorder="1" applyAlignment="1" applyProtection="1">
      <alignment horizontal="right" vertical="center"/>
    </xf>
    <xf numFmtId="165" fontId="114" fillId="2" borderId="8" xfId="0" applyNumberFormat="1" applyFont="1" applyFill="1" applyBorder="1" applyAlignment="1" applyProtection="1">
      <alignment horizontal="right" vertical="center" wrapText="1"/>
    </xf>
    <xf numFmtId="0" fontId="114" fillId="2" borderId="7" xfId="0" applyNumberFormat="1" applyFont="1" applyFill="1" applyBorder="1" applyAlignment="1" applyProtection="1">
      <alignment horizontal="right" vertical="center"/>
    </xf>
    <xf numFmtId="0" fontId="116" fillId="0" borderId="95" xfId="0" applyFont="1" applyBorder="1"/>
    <xf numFmtId="0" fontId="116" fillId="0" borderId="95" xfId="0" applyFont="1" applyBorder="1" applyAlignment="1">
      <alignment wrapText="1"/>
    </xf>
    <xf numFmtId="3" fontId="117" fillId="2" borderId="7" xfId="0" applyNumberFormat="1" applyFont="1" applyFill="1" applyBorder="1" applyAlignment="1" applyProtection="1">
      <alignment horizontal="right" vertical="center"/>
    </xf>
    <xf numFmtId="0" fontId="117" fillId="2" borderId="7" xfId="0" applyNumberFormat="1" applyFont="1" applyFill="1" applyBorder="1" applyAlignment="1" applyProtection="1">
      <alignment horizontal="right" vertical="center"/>
    </xf>
    <xf numFmtId="165" fontId="117" fillId="2" borderId="7" xfId="2" applyNumberFormat="1" applyFont="1" applyFill="1" applyBorder="1" applyAlignment="1" applyProtection="1">
      <alignment horizontal="right" vertical="center"/>
    </xf>
    <xf numFmtId="0" fontId="118" fillId="2" borderId="1" xfId="0" applyNumberFormat="1" applyFont="1" applyFill="1" applyBorder="1" applyAlignment="1" applyProtection="1">
      <alignment horizontal="left" vertical="top"/>
    </xf>
    <xf numFmtId="0" fontId="119" fillId="2" borderId="1" xfId="0" applyNumberFormat="1" applyFont="1" applyFill="1" applyBorder="1" applyAlignment="1" applyProtection="1">
      <alignment wrapText="1"/>
      <protection locked="0"/>
    </xf>
    <xf numFmtId="0" fontId="119" fillId="2" borderId="95" xfId="0" applyNumberFormat="1" applyFont="1" applyFill="1" applyBorder="1" applyAlignment="1" applyProtection="1">
      <alignment wrapText="1"/>
      <protection locked="0"/>
    </xf>
    <xf numFmtId="0" fontId="120" fillId="2" borderId="4" xfId="0" applyNumberFormat="1" applyFont="1" applyFill="1" applyBorder="1" applyAlignment="1" applyProtection="1">
      <alignment horizontal="left" vertical="center"/>
    </xf>
    <xf numFmtId="0" fontId="119" fillId="0" borderId="0" xfId="0" applyFont="1"/>
    <xf numFmtId="0" fontId="64" fillId="2" borderId="1" xfId="8"/>
    <xf numFmtId="0" fontId="0" fillId="2" borderId="1" xfId="8" applyNumberFormat="1" applyFont="1" applyFill="1" applyBorder="1" applyAlignment="1" applyProtection="1">
      <alignment wrapText="1"/>
      <protection locked="0"/>
    </xf>
    <xf numFmtId="0" fontId="1" fillId="2" borderId="1" xfId="8" applyNumberFormat="1" applyFont="1" applyFill="1" applyBorder="1" applyAlignment="1" applyProtection="1">
      <alignment horizontal="left" vertical="top"/>
    </xf>
    <xf numFmtId="0" fontId="48" fillId="2" borderId="4" xfId="8" applyNumberFormat="1" applyFont="1" applyFill="1" applyBorder="1" applyAlignment="1" applyProtection="1">
      <alignment horizontal="center" vertical="center"/>
    </xf>
    <xf numFmtId="0" fontId="48" fillId="2" borderId="5" xfId="8" applyNumberFormat="1" applyFont="1" applyFill="1" applyBorder="1" applyAlignment="1" applyProtection="1">
      <alignment horizontal="center" vertical="center"/>
    </xf>
    <xf numFmtId="0" fontId="49" fillId="2" borderId="6" xfId="8" applyNumberFormat="1" applyFont="1" applyFill="1" applyBorder="1" applyAlignment="1" applyProtection="1">
      <alignment horizontal="center" vertical="center"/>
    </xf>
    <xf numFmtId="0" fontId="49" fillId="2" borderId="7" xfId="8" applyNumberFormat="1" applyFont="1" applyFill="1" applyBorder="1" applyAlignment="1" applyProtection="1">
      <alignment horizontal="center" vertical="center"/>
    </xf>
    <xf numFmtId="0" fontId="49" fillId="2" borderId="7" xfId="8" applyNumberFormat="1" applyFont="1" applyFill="1" applyBorder="1" applyAlignment="1" applyProtection="1">
      <alignment horizontal="left" vertical="center" wrapText="1"/>
    </xf>
    <xf numFmtId="0" fontId="49" fillId="2" borderId="7" xfId="8" applyNumberFormat="1" applyFont="1" applyFill="1" applyBorder="1" applyAlignment="1" applyProtection="1">
      <alignment horizontal="left" vertical="center"/>
    </xf>
    <xf numFmtId="0" fontId="49" fillId="2" borderId="7" xfId="8" applyNumberFormat="1" applyFont="1" applyFill="1" applyBorder="1" applyAlignment="1" applyProtection="1">
      <alignment horizontal="right" vertical="center"/>
    </xf>
    <xf numFmtId="3" fontId="49" fillId="2" borderId="7" xfId="8" applyNumberFormat="1" applyFont="1" applyFill="1" applyBorder="1" applyAlignment="1" applyProtection="1">
      <alignment horizontal="right" vertical="center"/>
    </xf>
    <xf numFmtId="3" fontId="49" fillId="2" borderId="8" xfId="8" applyNumberFormat="1" applyFont="1" applyFill="1" applyBorder="1" applyAlignment="1" applyProtection="1">
      <alignment horizontal="right" vertical="center"/>
    </xf>
    <xf numFmtId="0" fontId="49" fillId="9" borderId="7" xfId="8" applyNumberFormat="1" applyFont="1" applyFill="1" applyBorder="1" applyAlignment="1" applyProtection="1">
      <alignment horizontal="center" vertical="center"/>
    </xf>
    <xf numFmtId="0" fontId="99" fillId="2" borderId="7" xfId="8" applyNumberFormat="1" applyFont="1" applyFill="1" applyBorder="1" applyAlignment="1" applyProtection="1">
      <alignment horizontal="left" vertical="center"/>
    </xf>
    <xf numFmtId="0" fontId="100" fillId="2" borderId="4" xfId="8" applyNumberFormat="1" applyFont="1" applyFill="1" applyBorder="1" applyAlignment="1" applyProtection="1">
      <alignment horizontal="center" vertical="center" wrapText="1"/>
    </xf>
    <xf numFmtId="0" fontId="100" fillId="2" borderId="5" xfId="8" applyNumberFormat="1" applyFont="1" applyFill="1" applyBorder="1" applyAlignment="1" applyProtection="1">
      <alignment horizontal="center" vertical="center" wrapText="1"/>
    </xf>
    <xf numFmtId="3" fontId="99" fillId="2" borderId="7" xfId="8" applyNumberFormat="1" applyFont="1" applyFill="1" applyBorder="1" applyAlignment="1" applyProtection="1">
      <alignment horizontal="right" vertical="center"/>
    </xf>
    <xf numFmtId="3" fontId="99" fillId="2" borderId="8" xfId="8" applyNumberFormat="1" applyFont="1" applyFill="1" applyBorder="1" applyAlignment="1" applyProtection="1">
      <alignment horizontal="right" vertical="center"/>
    </xf>
    <xf numFmtId="0" fontId="48" fillId="2" borderId="4" xfId="8" applyNumberFormat="1" applyFont="1" applyFill="1" applyBorder="1" applyAlignment="1" applyProtection="1">
      <alignment vertical="center"/>
    </xf>
    <xf numFmtId="0" fontId="100" fillId="2" borderId="4" xfId="8" applyNumberFormat="1" applyFont="1" applyFill="1" applyBorder="1" applyAlignment="1" applyProtection="1">
      <alignment vertical="center" wrapText="1"/>
    </xf>
    <xf numFmtId="3" fontId="49" fillId="2" borderId="7" xfId="8" applyNumberFormat="1" applyFont="1" applyFill="1" applyBorder="1" applyAlignment="1" applyProtection="1">
      <alignment vertical="center"/>
    </xf>
    <xf numFmtId="3" fontId="99" fillId="2" borderId="54" xfId="8" applyNumberFormat="1" applyFont="1" applyFill="1" applyBorder="1" applyAlignment="1" applyProtection="1">
      <alignment vertical="center"/>
    </xf>
    <xf numFmtId="3" fontId="49" fillId="2" borderId="54" xfId="8" applyNumberFormat="1" applyFont="1" applyFill="1" applyBorder="1" applyAlignment="1" applyProtection="1">
      <alignment vertical="center"/>
    </xf>
    <xf numFmtId="0" fontId="101" fillId="2" borderId="7" xfId="8" applyNumberFormat="1" applyFont="1" applyFill="1" applyBorder="1" applyAlignment="1" applyProtection="1">
      <alignment horizontal="left" vertical="center"/>
    </xf>
    <xf numFmtId="3" fontId="99" fillId="9" borderId="7" xfId="8" applyNumberFormat="1" applyFont="1" applyFill="1" applyBorder="1" applyAlignment="1" applyProtection="1">
      <alignment horizontal="right" vertical="center"/>
    </xf>
    <xf numFmtId="0" fontId="13" fillId="7" borderId="7" xfId="8" applyNumberFormat="1" applyFont="1" applyFill="1" applyBorder="1" applyAlignment="1" applyProtection="1">
      <alignment horizontal="left" vertical="center" wrapText="1"/>
    </xf>
    <xf numFmtId="165" fontId="49" fillId="2" borderId="7" xfId="2" applyNumberFormat="1" applyFont="1" applyFill="1" applyBorder="1" applyAlignment="1" applyProtection="1">
      <alignment horizontal="right" vertical="center"/>
    </xf>
    <xf numFmtId="3" fontId="84" fillId="9" borderId="7" xfId="8" applyNumberFormat="1" applyFont="1" applyFill="1" applyBorder="1" applyAlignment="1" applyProtection="1">
      <alignment horizontal="right" vertical="center"/>
    </xf>
    <xf numFmtId="3" fontId="99" fillId="9" borderId="8" xfId="8" applyNumberFormat="1" applyFont="1" applyFill="1" applyBorder="1" applyAlignment="1" applyProtection="1">
      <alignment horizontal="right" vertical="center"/>
    </xf>
    <xf numFmtId="0" fontId="0" fillId="9" borderId="1" xfId="8" applyNumberFormat="1" applyFont="1" applyFill="1" applyBorder="1" applyAlignment="1" applyProtection="1">
      <alignment wrapText="1"/>
      <protection locked="0"/>
    </xf>
    <xf numFmtId="3" fontId="49" fillId="9" borderId="7" xfId="8" applyNumberFormat="1" applyFont="1" applyFill="1" applyBorder="1" applyAlignment="1" applyProtection="1">
      <alignment horizontal="right" vertical="center"/>
    </xf>
    <xf numFmtId="0" fontId="99" fillId="9" borderId="7" xfId="8" applyNumberFormat="1" applyFont="1" applyFill="1" applyBorder="1" applyAlignment="1" applyProtection="1">
      <alignment horizontal="center" vertical="center"/>
    </xf>
    <xf numFmtId="0" fontId="0" fillId="2" borderId="1" xfId="9" applyNumberFormat="1" applyFont="1" applyFill="1" applyBorder="1" applyAlignment="1" applyProtection="1">
      <alignment wrapText="1"/>
      <protection locked="0"/>
    </xf>
    <xf numFmtId="0" fontId="48" fillId="2" borderId="2" xfId="9" applyNumberFormat="1" applyFont="1" applyFill="1" applyBorder="1" applyAlignment="1" applyProtection="1">
      <alignment horizontal="center" vertical="center" wrapText="1"/>
    </xf>
    <xf numFmtId="0" fontId="48" fillId="2" borderId="3" xfId="9" applyNumberFormat="1" applyFont="1" applyFill="1" applyBorder="1" applyAlignment="1" applyProtection="1">
      <alignment horizontal="center" vertical="center" wrapText="1"/>
    </xf>
    <xf numFmtId="164" fontId="48" fillId="2" borderId="3" xfId="9" applyNumberFormat="1" applyFont="1" applyFill="1" applyBorder="1" applyAlignment="1" applyProtection="1">
      <alignment horizontal="center" vertical="center" wrapText="1"/>
    </xf>
    <xf numFmtId="0" fontId="48" fillId="2" borderId="35" xfId="9" applyNumberFormat="1" applyFont="1" applyFill="1" applyBorder="1" applyAlignment="1" applyProtection="1">
      <alignment horizontal="center" vertical="center" wrapText="1"/>
    </xf>
    <xf numFmtId="0" fontId="49" fillId="2" borderId="36" xfId="9" applyNumberFormat="1" applyFont="1" applyFill="1" applyBorder="1" applyAlignment="1" applyProtection="1">
      <alignment horizontal="center" vertical="center"/>
    </xf>
    <xf numFmtId="0" fontId="49" fillId="2" borderId="37" xfId="9" applyNumberFormat="1" applyFont="1" applyFill="1" applyBorder="1" applyAlignment="1" applyProtection="1">
      <alignment horizontal="center" vertical="center"/>
    </xf>
    <xf numFmtId="0" fontId="49" fillId="2" borderId="37" xfId="9" applyNumberFormat="1" applyFont="1" applyFill="1" applyBorder="1" applyAlignment="1" applyProtection="1">
      <alignment horizontal="left" vertical="center" wrapText="1"/>
    </xf>
    <xf numFmtId="0" fontId="49" fillId="7" borderId="37" xfId="9" applyNumberFormat="1" applyFont="1" applyFill="1" applyBorder="1" applyAlignment="1" applyProtection="1">
      <alignment horizontal="left" vertical="center" wrapText="1"/>
    </xf>
    <xf numFmtId="0" fontId="50" fillId="7" borderId="37" xfId="9" applyNumberFormat="1" applyFont="1" applyFill="1" applyBorder="1" applyAlignment="1" applyProtection="1">
      <alignment horizontal="left" vertical="center" wrapText="1"/>
    </xf>
    <xf numFmtId="3" fontId="49" fillId="7" borderId="37" xfId="9" applyNumberFormat="1" applyFont="1" applyFill="1" applyBorder="1" applyAlignment="1" applyProtection="1">
      <alignment horizontal="right" vertical="center"/>
    </xf>
    <xf numFmtId="0" fontId="49" fillId="7" borderId="38" xfId="9" applyNumberFormat="1" applyFont="1" applyFill="1" applyBorder="1" applyAlignment="1" applyProtection="1">
      <alignment horizontal="right" vertical="center"/>
    </xf>
    <xf numFmtId="3" fontId="49" fillId="7" borderId="38" xfId="9" applyNumberFormat="1" applyFont="1" applyFill="1" applyBorder="1" applyAlignment="1" applyProtection="1">
      <alignment horizontal="right" vertical="center"/>
    </xf>
    <xf numFmtId="0" fontId="51" fillId="8" borderId="37" xfId="9" applyNumberFormat="1" applyFont="1" applyFill="1" applyBorder="1" applyAlignment="1" applyProtection="1">
      <alignment horizontal="left" vertical="center" wrapText="1"/>
    </xf>
    <xf numFmtId="0" fontId="50" fillId="8" borderId="37" xfId="9" applyNumberFormat="1" applyFont="1" applyFill="1" applyBorder="1" applyAlignment="1" applyProtection="1">
      <alignment horizontal="left" vertical="center" wrapText="1"/>
    </xf>
    <xf numFmtId="3" fontId="51" fillId="8" borderId="37" xfId="9" applyNumberFormat="1" applyFont="1" applyFill="1" applyBorder="1" applyAlignment="1" applyProtection="1">
      <alignment horizontal="right" vertical="center"/>
    </xf>
    <xf numFmtId="3" fontId="51" fillId="8" borderId="38" xfId="9" applyNumberFormat="1" applyFont="1" applyFill="1" applyBorder="1" applyAlignment="1" applyProtection="1">
      <alignment horizontal="right" vertical="center"/>
    </xf>
    <xf numFmtId="0" fontId="52" fillId="8" borderId="37" xfId="9" applyNumberFormat="1" applyFont="1" applyFill="1" applyBorder="1" applyAlignment="1" applyProtection="1">
      <alignment horizontal="left" vertical="center" wrapText="1"/>
    </xf>
    <xf numFmtId="0" fontId="49" fillId="8" borderId="37" xfId="9" applyNumberFormat="1" applyFont="1" applyFill="1" applyBorder="1" applyAlignment="1" applyProtection="1">
      <alignment horizontal="left" vertical="center" wrapText="1"/>
    </xf>
    <xf numFmtId="3" fontId="52" fillId="8" borderId="37" xfId="9" applyNumberFormat="1" applyFont="1" applyFill="1" applyBorder="1" applyAlignment="1" applyProtection="1">
      <alignment horizontal="right" vertical="center"/>
    </xf>
    <xf numFmtId="3" fontId="52" fillId="8" borderId="38" xfId="9" applyNumberFormat="1" applyFont="1" applyFill="1" applyBorder="1" applyAlignment="1" applyProtection="1">
      <alignment horizontal="right" vertical="center"/>
    </xf>
    <xf numFmtId="0" fontId="88" fillId="2" borderId="4" xfId="9" applyNumberFormat="1" applyFont="1" applyFill="1" applyBorder="1" applyAlignment="1" applyProtection="1">
      <alignment horizontal="left" vertical="center"/>
    </xf>
    <xf numFmtId="3" fontId="42" fillId="0" borderId="51" xfId="0" applyNumberFormat="1" applyFont="1" applyBorder="1" applyAlignment="1">
      <alignment horizontal="right" vertical="center"/>
    </xf>
    <xf numFmtId="0" fontId="15" fillId="4" borderId="53" xfId="0" applyFont="1" applyFill="1" applyBorder="1" applyAlignment="1">
      <alignment horizontal="left" vertical="center" wrapText="1"/>
    </xf>
    <xf numFmtId="3" fontId="95" fillId="0" borderId="51" xfId="0" applyNumberFormat="1" applyFont="1" applyBorder="1" applyAlignment="1">
      <alignment horizontal="right" vertical="center"/>
    </xf>
    <xf numFmtId="0" fontId="121" fillId="0" borderId="47" xfId="0" applyFont="1" applyBorder="1" applyAlignment="1">
      <alignment horizontal="center" vertical="center"/>
    </xf>
    <xf numFmtId="0" fontId="92" fillId="0" borderId="47" xfId="0" applyFont="1" applyBorder="1" applyAlignment="1">
      <alignment horizontal="center" vertical="center"/>
    </xf>
    <xf numFmtId="0" fontId="92" fillId="0" borderId="216" xfId="0" applyFont="1" applyBorder="1" applyAlignment="1">
      <alignment horizontal="center" vertical="center"/>
    </xf>
    <xf numFmtId="0" fontId="95" fillId="0" borderId="217" xfId="0" applyFont="1" applyBorder="1" applyAlignment="1">
      <alignment horizontal="left" vertical="center" wrapText="1"/>
    </xf>
    <xf numFmtId="0" fontId="92" fillId="0" borderId="218" xfId="0" applyFont="1" applyBorder="1" applyAlignment="1">
      <alignment horizontal="center" vertical="center"/>
    </xf>
    <xf numFmtId="0" fontId="122" fillId="0" borderId="219" xfId="0" applyFont="1" applyBorder="1" applyAlignment="1">
      <alignment wrapText="1"/>
    </xf>
    <xf numFmtId="0" fontId="95" fillId="0" borderId="220" xfId="0" applyFont="1" applyBorder="1" applyAlignment="1">
      <alignment horizontal="center" vertical="center"/>
    </xf>
    <xf numFmtId="0" fontId="96" fillId="0" borderId="218" xfId="0" applyFont="1" applyBorder="1" applyAlignment="1">
      <alignment horizontal="center" vertical="center"/>
    </xf>
    <xf numFmtId="0" fontId="95" fillId="0" borderId="219" xfId="0" applyFont="1" applyBorder="1" applyAlignment="1">
      <alignment horizontal="left" vertical="center" wrapText="1"/>
    </xf>
    <xf numFmtId="0" fontId="122" fillId="0" borderId="218" xfId="0" applyFont="1" applyBorder="1"/>
    <xf numFmtId="0" fontId="96" fillId="0" borderId="221" xfId="0" applyFont="1" applyBorder="1" applyAlignment="1">
      <alignment horizontal="center" vertical="center"/>
    </xf>
    <xf numFmtId="0" fontId="95" fillId="0" borderId="222" xfId="0" applyFont="1" applyBorder="1" applyAlignment="1">
      <alignment horizontal="left" vertical="center" wrapText="1"/>
    </xf>
    <xf numFmtId="0" fontId="64" fillId="2" borderId="1" xfId="10"/>
    <xf numFmtId="0" fontId="0" fillId="2" borderId="1" xfId="10" applyNumberFormat="1" applyFont="1" applyFill="1" applyBorder="1" applyAlignment="1" applyProtection="1">
      <alignment wrapText="1"/>
      <protection locked="0"/>
    </xf>
    <xf numFmtId="0" fontId="5" fillId="2" borderId="1" xfId="10" applyNumberFormat="1" applyFont="1" applyFill="1" applyBorder="1" applyAlignment="1" applyProtection="1">
      <alignment horizontal="left" vertical="top"/>
    </xf>
    <xf numFmtId="0" fontId="7" fillId="6" borderId="29" xfId="10" applyNumberFormat="1" applyFont="1" applyFill="1" applyBorder="1" applyAlignment="1" applyProtection="1">
      <alignment horizontal="left" vertical="center"/>
    </xf>
    <xf numFmtId="0" fontId="9" fillId="6" borderId="32" xfId="10" applyNumberFormat="1" applyFont="1" applyFill="1" applyBorder="1" applyAlignment="1" applyProtection="1">
      <alignment horizontal="right" vertical="center"/>
    </xf>
    <xf numFmtId="164" fontId="9" fillId="6" borderId="33" xfId="10" applyNumberFormat="1" applyFont="1" applyFill="1" applyBorder="1" applyAlignment="1" applyProtection="1">
      <alignment horizontal="left" vertical="center"/>
    </xf>
    <xf numFmtId="0" fontId="9" fillId="6" borderId="13" xfId="10" applyNumberFormat="1" applyFont="1" applyFill="1" applyBorder="1" applyAlignment="1" applyProtection="1">
      <alignment horizontal="center" vertical="center"/>
    </xf>
    <xf numFmtId="0" fontId="9" fillId="6" borderId="14" xfId="10" applyNumberFormat="1" applyFont="1" applyFill="1" applyBorder="1" applyAlignment="1" applyProtection="1">
      <alignment horizontal="center" vertical="center" wrapText="1"/>
    </xf>
    <xf numFmtId="0" fontId="9" fillId="6" borderId="15" xfId="10" applyNumberFormat="1" applyFont="1" applyFill="1" applyBorder="1" applyAlignment="1" applyProtection="1">
      <alignment horizontal="center" vertical="center" wrapText="1"/>
    </xf>
    <xf numFmtId="0" fontId="9" fillId="6" borderId="166" xfId="10" applyNumberFormat="1" applyFont="1" applyFill="1" applyBorder="1" applyAlignment="1" applyProtection="1">
      <alignment horizontal="center" vertical="center" wrapText="1"/>
    </xf>
    <xf numFmtId="0" fontId="9" fillId="6" borderId="167" xfId="10" applyNumberFormat="1" applyFont="1" applyFill="1" applyBorder="1" applyAlignment="1" applyProtection="1">
      <alignment horizontal="center" vertical="center" wrapText="1"/>
    </xf>
    <xf numFmtId="0" fontId="9" fillId="6" borderId="168" xfId="10" applyNumberFormat="1" applyFont="1" applyFill="1" applyBorder="1" applyAlignment="1" applyProtection="1">
      <alignment horizontal="center" vertical="center" wrapText="1"/>
    </xf>
    <xf numFmtId="0" fontId="9" fillId="6" borderId="16" xfId="10" applyNumberFormat="1" applyFont="1" applyFill="1" applyBorder="1" applyAlignment="1" applyProtection="1">
      <alignment horizontal="center" vertical="center"/>
    </xf>
    <xf numFmtId="0" fontId="9" fillId="6" borderId="17" xfId="10" applyNumberFormat="1" applyFont="1" applyFill="1" applyBorder="1" applyAlignment="1" applyProtection="1">
      <alignment horizontal="center" vertical="center"/>
    </xf>
    <xf numFmtId="0" fontId="10" fillId="2" borderId="18" xfId="10" applyNumberFormat="1" applyFont="1" applyFill="1" applyBorder="1" applyAlignment="1" applyProtection="1">
      <alignment horizontal="center" vertical="center"/>
    </xf>
    <xf numFmtId="0" fontId="10" fillId="2" borderId="19" xfId="10" applyNumberFormat="1" applyFont="1" applyFill="1" applyBorder="1" applyAlignment="1" applyProtection="1">
      <alignment horizontal="center" vertical="center"/>
    </xf>
    <xf numFmtId="0" fontId="10" fillId="2" borderId="20" xfId="10" applyNumberFormat="1" applyFont="1" applyFill="1" applyBorder="1" applyAlignment="1" applyProtection="1">
      <alignment horizontal="center" vertical="center"/>
    </xf>
    <xf numFmtId="0" fontId="10" fillId="2" borderId="21" xfId="10" applyNumberFormat="1" applyFont="1" applyFill="1" applyBorder="1" applyAlignment="1" applyProtection="1">
      <alignment horizontal="center" vertical="center"/>
    </xf>
    <xf numFmtId="0" fontId="11" fillId="2" borderId="22" xfId="10" applyNumberFormat="1" applyFont="1" applyFill="1" applyBorder="1" applyAlignment="1" applyProtection="1">
      <alignment horizontal="center" vertical="center"/>
    </xf>
    <xf numFmtId="0" fontId="12" fillId="2" borderId="23" xfId="10" applyNumberFormat="1" applyFont="1" applyFill="1" applyBorder="1" applyAlignment="1" applyProtection="1">
      <alignment horizontal="center" vertical="center"/>
    </xf>
    <xf numFmtId="0" fontId="10" fillId="2" borderId="24" xfId="10" applyNumberFormat="1" applyFont="1" applyFill="1" applyBorder="1" applyAlignment="1" applyProtection="1">
      <alignment horizontal="center" vertical="center"/>
    </xf>
    <xf numFmtId="0" fontId="13" fillId="7" borderId="6" xfId="10" applyNumberFormat="1" applyFont="1" applyFill="1" applyBorder="1" applyAlignment="1" applyProtection="1">
      <alignment horizontal="center" vertical="center"/>
    </xf>
    <xf numFmtId="0" fontId="13" fillId="7" borderId="7" xfId="10" applyNumberFormat="1" applyFont="1" applyFill="1" applyBorder="1" applyAlignment="1" applyProtection="1">
      <alignment horizontal="left" vertical="center"/>
    </xf>
    <xf numFmtId="4" fontId="13" fillId="7" borderId="7" xfId="10" applyNumberFormat="1" applyFont="1" applyFill="1" applyBorder="1" applyAlignment="1" applyProtection="1">
      <alignment horizontal="right" vertical="center"/>
    </xf>
    <xf numFmtId="3" fontId="13" fillId="7" borderId="7" xfId="10" applyNumberFormat="1" applyFont="1" applyFill="1" applyBorder="1" applyAlignment="1" applyProtection="1">
      <alignment horizontal="right" vertical="center"/>
    </xf>
    <xf numFmtId="3" fontId="13" fillId="7" borderId="8" xfId="10" applyNumberFormat="1" applyFont="1" applyFill="1" applyBorder="1" applyAlignment="1" applyProtection="1">
      <alignment horizontal="right" vertical="center"/>
    </xf>
    <xf numFmtId="0" fontId="14" fillId="7" borderId="6" xfId="10" applyNumberFormat="1" applyFont="1" applyFill="1" applyBorder="1" applyAlignment="1" applyProtection="1">
      <alignment horizontal="center" vertical="center"/>
    </xf>
    <xf numFmtId="0" fontId="14" fillId="7" borderId="7" xfId="10" applyNumberFormat="1" applyFont="1" applyFill="1" applyBorder="1" applyAlignment="1" applyProtection="1">
      <alignment horizontal="left" vertical="center"/>
    </xf>
    <xf numFmtId="4" fontId="14" fillId="7" borderId="7" xfId="10" applyNumberFormat="1" applyFont="1" applyFill="1" applyBorder="1" applyAlignment="1" applyProtection="1">
      <alignment horizontal="right" vertical="center"/>
    </xf>
    <xf numFmtId="3" fontId="14" fillId="7" borderId="7" xfId="10" applyNumberFormat="1" applyFont="1" applyFill="1" applyBorder="1" applyAlignment="1" applyProtection="1">
      <alignment horizontal="right" vertical="center"/>
    </xf>
    <xf numFmtId="3" fontId="14" fillId="7" borderId="8" xfId="10" applyNumberFormat="1" applyFont="1" applyFill="1" applyBorder="1" applyAlignment="1" applyProtection="1">
      <alignment horizontal="right" vertical="center"/>
    </xf>
    <xf numFmtId="0" fontId="9" fillId="7" borderId="6" xfId="10" applyNumberFormat="1" applyFont="1" applyFill="1" applyBorder="1" applyAlignment="1" applyProtection="1">
      <alignment horizontal="center" vertical="center"/>
    </xf>
    <xf numFmtId="0" fontId="9" fillId="7" borderId="7" xfId="10" applyNumberFormat="1" applyFont="1" applyFill="1" applyBorder="1" applyAlignment="1" applyProtection="1">
      <alignment horizontal="left" vertical="center"/>
    </xf>
    <xf numFmtId="4" fontId="9" fillId="7" borderId="7" xfId="10" applyNumberFormat="1" applyFont="1" applyFill="1" applyBorder="1" applyAlignment="1" applyProtection="1">
      <alignment horizontal="right" vertical="center"/>
    </xf>
    <xf numFmtId="3" fontId="9" fillId="7" borderId="7" xfId="10" applyNumberFormat="1" applyFont="1" applyFill="1" applyBorder="1" applyAlignment="1" applyProtection="1">
      <alignment horizontal="right" vertical="center"/>
    </xf>
    <xf numFmtId="3" fontId="9" fillId="7" borderId="8" xfId="10" applyNumberFormat="1" applyFont="1" applyFill="1" applyBorder="1" applyAlignment="1" applyProtection="1">
      <alignment horizontal="right" vertical="center"/>
    </xf>
    <xf numFmtId="0" fontId="10" fillId="2" borderId="25" xfId="10" applyNumberFormat="1" applyFont="1" applyFill="1" applyBorder="1" applyAlignment="1" applyProtection="1">
      <alignment horizontal="center" vertical="center"/>
    </xf>
    <xf numFmtId="0" fontId="10" fillId="2" borderId="26" xfId="10" applyNumberFormat="1" applyFont="1" applyFill="1" applyBorder="1" applyAlignment="1" applyProtection="1">
      <alignment horizontal="center" vertical="center"/>
    </xf>
    <xf numFmtId="0" fontId="10" fillId="2" borderId="27" xfId="10" applyNumberFormat="1" applyFont="1" applyFill="1" applyBorder="1" applyAlignment="1" applyProtection="1">
      <alignment horizontal="center" vertical="center"/>
    </xf>
    <xf numFmtId="0" fontId="10" fillId="2" borderId="28" xfId="10" applyNumberFormat="1" applyFont="1" applyFill="1" applyBorder="1" applyAlignment="1" applyProtection="1">
      <alignment horizontal="center" vertical="center"/>
    </xf>
    <xf numFmtId="0" fontId="12" fillId="2" borderId="22" xfId="10" applyNumberFormat="1" applyFont="1" applyFill="1" applyBorder="1" applyAlignment="1" applyProtection="1">
      <alignment horizontal="center" vertical="center"/>
    </xf>
    <xf numFmtId="0" fontId="9" fillId="7" borderId="7" xfId="10" applyNumberFormat="1" applyFont="1" applyFill="1" applyBorder="1" applyAlignment="1" applyProtection="1">
      <alignment horizontal="left" vertical="center" wrapText="1"/>
    </xf>
    <xf numFmtId="0" fontId="13" fillId="7" borderId="7" xfId="10" applyNumberFormat="1" applyFont="1" applyFill="1" applyBorder="1" applyAlignment="1" applyProtection="1">
      <alignment horizontal="left" vertical="center" wrapText="1"/>
    </xf>
    <xf numFmtId="0" fontId="14" fillId="7" borderId="7" xfId="10" applyNumberFormat="1" applyFont="1" applyFill="1" applyBorder="1" applyAlignment="1" applyProtection="1">
      <alignment horizontal="left" vertical="center" wrapText="1"/>
    </xf>
    <xf numFmtId="0" fontId="16" fillId="7" borderId="7" xfId="10" applyNumberFormat="1" applyFont="1" applyFill="1" applyBorder="1" applyAlignment="1" applyProtection="1">
      <alignment horizontal="left" vertical="center" wrapText="1"/>
    </xf>
    <xf numFmtId="4" fontId="16" fillId="7" borderId="7" xfId="10" applyNumberFormat="1" applyFont="1" applyFill="1" applyBorder="1" applyAlignment="1" applyProtection="1">
      <alignment horizontal="right" vertical="center"/>
    </xf>
    <xf numFmtId="3" fontId="16" fillId="7" borderId="7" xfId="10" applyNumberFormat="1" applyFont="1" applyFill="1" applyBorder="1" applyAlignment="1" applyProtection="1">
      <alignment horizontal="right" vertical="center"/>
    </xf>
    <xf numFmtId="3" fontId="16" fillId="7" borderId="8" xfId="10" applyNumberFormat="1" applyFont="1" applyFill="1" applyBorder="1" applyAlignment="1" applyProtection="1">
      <alignment horizontal="right" vertical="center"/>
    </xf>
    <xf numFmtId="0" fontId="88" fillId="2" borderId="4" xfId="10" applyNumberFormat="1" applyFont="1" applyFill="1" applyBorder="1" applyAlignment="1" applyProtection="1">
      <alignment horizontal="left" vertical="center"/>
    </xf>
    <xf numFmtId="9" fontId="13" fillId="7" borderId="8" xfId="3" applyFont="1" applyFill="1" applyBorder="1" applyAlignment="1" applyProtection="1">
      <alignment horizontal="right" vertical="center"/>
    </xf>
    <xf numFmtId="9" fontId="9" fillId="7" borderId="7" xfId="3" applyFont="1" applyFill="1" applyBorder="1" applyAlignment="1" applyProtection="1">
      <alignment horizontal="right" vertical="center"/>
    </xf>
    <xf numFmtId="0" fontId="0" fillId="2" borderId="1" xfId="11" applyNumberFormat="1" applyFont="1" applyFill="1" applyBorder="1" applyAlignment="1" applyProtection="1">
      <alignment wrapText="1"/>
      <protection locked="0"/>
    </xf>
    <xf numFmtId="0" fontId="48" fillId="2" borderId="4" xfId="11" applyNumberFormat="1" applyFont="1" applyFill="1" applyBorder="1" applyAlignment="1" applyProtection="1">
      <alignment horizontal="center" vertical="center"/>
    </xf>
    <xf numFmtId="0" fontId="48" fillId="2" borderId="5" xfId="11" applyNumberFormat="1" applyFont="1" applyFill="1" applyBorder="1" applyAlignment="1" applyProtection="1">
      <alignment horizontal="center" vertical="center"/>
    </xf>
    <xf numFmtId="0" fontId="48" fillId="2" borderId="4" xfId="11" applyNumberFormat="1" applyFont="1" applyFill="1" applyBorder="1" applyAlignment="1" applyProtection="1">
      <alignment horizontal="center" vertical="center" wrapText="1"/>
    </xf>
    <xf numFmtId="0" fontId="4" fillId="2" borderId="4" xfId="11" applyNumberFormat="1" applyFont="1" applyFill="1" applyBorder="1" applyAlignment="1" applyProtection="1">
      <alignment horizontal="center" vertical="center" wrapText="1"/>
    </xf>
    <xf numFmtId="0" fontId="48" fillId="2" borderId="5" xfId="11" applyNumberFormat="1" applyFont="1" applyFill="1" applyBorder="1" applyAlignment="1" applyProtection="1">
      <alignment horizontal="center" vertical="center" wrapText="1"/>
    </xf>
    <xf numFmtId="0" fontId="49" fillId="2" borderId="6" xfId="11" applyNumberFormat="1" applyFont="1" applyFill="1" applyBorder="1" applyAlignment="1" applyProtection="1">
      <alignment horizontal="center" vertical="center"/>
    </xf>
    <xf numFmtId="0" fontId="49" fillId="2" borderId="7" xfId="11" applyNumberFormat="1" applyFont="1" applyFill="1" applyBorder="1" applyAlignment="1" applyProtection="1">
      <alignment horizontal="center" vertical="center"/>
    </xf>
    <xf numFmtId="0" fontId="49" fillId="2" borderId="7" xfId="11" applyNumberFormat="1" applyFont="1" applyFill="1" applyBorder="1" applyAlignment="1" applyProtection="1">
      <alignment horizontal="left" vertical="center"/>
    </xf>
    <xf numFmtId="0" fontId="49" fillId="2" borderId="7" xfId="11" applyNumberFormat="1" applyFont="1" applyFill="1" applyBorder="1" applyAlignment="1" applyProtection="1">
      <alignment horizontal="left" vertical="center" wrapText="1"/>
    </xf>
    <xf numFmtId="3" fontId="49" fillId="2" borderId="7" xfId="11" applyNumberFormat="1" applyFont="1" applyFill="1" applyBorder="1" applyAlignment="1" applyProtection="1">
      <alignment horizontal="right" vertical="center"/>
    </xf>
    <xf numFmtId="3" fontId="49" fillId="2" borderId="8" xfId="11" applyNumberFormat="1" applyFont="1" applyFill="1" applyBorder="1" applyAlignment="1" applyProtection="1">
      <alignment horizontal="right" vertical="center"/>
    </xf>
    <xf numFmtId="0" fontId="88" fillId="2" borderId="4" xfId="11" applyNumberFormat="1" applyFont="1" applyFill="1" applyBorder="1" applyAlignment="1" applyProtection="1">
      <alignment horizontal="left" vertical="center"/>
    </xf>
    <xf numFmtId="3" fontId="0" fillId="2" borderId="1" xfId="11" applyNumberFormat="1" applyFont="1" applyFill="1" applyBorder="1" applyAlignment="1" applyProtection="1">
      <alignment wrapText="1"/>
      <protection locked="0"/>
    </xf>
    <xf numFmtId="9" fontId="49" fillId="2" borderId="7" xfId="3" applyFont="1" applyFill="1" applyBorder="1" applyAlignment="1" applyProtection="1">
      <alignment horizontal="right" vertical="center"/>
    </xf>
    <xf numFmtId="9" fontId="49" fillId="2" borderId="8" xfId="3" applyFont="1" applyFill="1" applyBorder="1" applyAlignment="1" applyProtection="1">
      <alignment horizontal="right" vertical="center"/>
    </xf>
    <xf numFmtId="0" fontId="0" fillId="2" borderId="1" xfId="12" applyNumberFormat="1" applyFont="1" applyFill="1" applyBorder="1" applyAlignment="1" applyProtection="1">
      <alignment wrapText="1"/>
      <protection locked="0"/>
    </xf>
    <xf numFmtId="0" fontId="48" fillId="2" borderId="4" xfId="12" applyNumberFormat="1" applyFont="1" applyFill="1" applyBorder="1" applyAlignment="1" applyProtection="1">
      <alignment horizontal="center" vertical="center"/>
    </xf>
    <xf numFmtId="0" fontId="48" fillId="2" borderId="5" xfId="12" applyNumberFormat="1" applyFont="1" applyFill="1" applyBorder="1" applyAlignment="1" applyProtection="1">
      <alignment horizontal="center" vertical="center"/>
    </xf>
    <xf numFmtId="0" fontId="4" fillId="2" borderId="4" xfId="12" applyNumberFormat="1" applyFont="1" applyFill="1" applyBorder="1" applyAlignment="1" applyProtection="1">
      <alignment horizontal="center" vertical="center" wrapText="1"/>
    </xf>
    <xf numFmtId="0" fontId="4" fillId="2" borderId="5" xfId="12" applyNumberFormat="1" applyFont="1" applyFill="1" applyBorder="1" applyAlignment="1" applyProtection="1">
      <alignment horizontal="center" vertical="center" wrapText="1"/>
    </xf>
    <xf numFmtId="0" fontId="49" fillId="2" borderId="6" xfId="12" applyNumberFormat="1" applyFont="1" applyFill="1" applyBorder="1" applyAlignment="1" applyProtection="1">
      <alignment horizontal="center" vertical="center"/>
    </xf>
    <xf numFmtId="0" fontId="49" fillId="2" borderId="7" xfId="12" applyNumberFormat="1" applyFont="1" applyFill="1" applyBorder="1" applyAlignment="1" applyProtection="1">
      <alignment horizontal="center" vertical="center"/>
    </xf>
    <xf numFmtId="0" fontId="49" fillId="2" borderId="7" xfId="12" applyNumberFormat="1" applyFont="1" applyFill="1" applyBorder="1" applyAlignment="1" applyProtection="1">
      <alignment horizontal="left" vertical="center" wrapText="1"/>
    </xf>
    <xf numFmtId="0" fontId="49" fillId="2" borderId="7" xfId="12" applyNumberFormat="1" applyFont="1" applyFill="1" applyBorder="1" applyAlignment="1" applyProtection="1">
      <alignment horizontal="left" vertical="center"/>
    </xf>
    <xf numFmtId="0" fontId="49" fillId="2" borderId="7" xfId="12" applyNumberFormat="1" applyFont="1" applyFill="1" applyBorder="1" applyAlignment="1" applyProtection="1">
      <alignment horizontal="right" vertical="center"/>
    </xf>
    <xf numFmtId="3" fontId="49" fillId="2" borderId="7" xfId="12" applyNumberFormat="1" applyFont="1" applyFill="1" applyBorder="1" applyAlignment="1" applyProtection="1">
      <alignment horizontal="right" vertical="center"/>
    </xf>
    <xf numFmtId="3" fontId="49" fillId="2" borderId="8" xfId="12" applyNumberFormat="1" applyFont="1" applyFill="1" applyBorder="1" applyAlignment="1" applyProtection="1">
      <alignment horizontal="right" vertical="center"/>
    </xf>
    <xf numFmtId="0" fontId="88" fillId="2" borderId="4" xfId="12" applyNumberFormat="1" applyFont="1" applyFill="1" applyBorder="1" applyAlignment="1" applyProtection="1">
      <alignment horizontal="left" vertical="center"/>
    </xf>
    <xf numFmtId="0" fontId="0" fillId="2" borderId="1" xfId="13" applyNumberFormat="1" applyFont="1" applyFill="1" applyBorder="1" applyAlignment="1" applyProtection="1">
      <alignment wrapText="1"/>
      <protection locked="0"/>
    </xf>
    <xf numFmtId="0" fontId="48" fillId="2" borderId="2" xfId="13" applyNumberFormat="1" applyFont="1" applyFill="1" applyBorder="1" applyAlignment="1" applyProtection="1">
      <alignment horizontal="center" vertical="center" wrapText="1"/>
    </xf>
    <xf numFmtId="0" fontId="48" fillId="2" borderId="3" xfId="13" applyNumberFormat="1" applyFont="1" applyFill="1" applyBorder="1" applyAlignment="1" applyProtection="1">
      <alignment horizontal="center" vertical="center" wrapText="1"/>
    </xf>
    <xf numFmtId="164" fontId="48" fillId="2" borderId="3" xfId="13" applyNumberFormat="1" applyFont="1" applyFill="1" applyBorder="1" applyAlignment="1" applyProtection="1">
      <alignment horizontal="center" vertical="center" wrapText="1"/>
    </xf>
    <xf numFmtId="0" fontId="48" fillId="2" borderId="35" xfId="13" applyNumberFormat="1" applyFont="1" applyFill="1" applyBorder="1" applyAlignment="1" applyProtection="1">
      <alignment horizontal="center" vertical="center" wrapText="1"/>
    </xf>
    <xf numFmtId="0" fontId="49" fillId="2" borderId="36" xfId="13" applyNumberFormat="1" applyFont="1" applyFill="1" applyBorder="1" applyAlignment="1" applyProtection="1">
      <alignment horizontal="center" vertical="center"/>
    </xf>
    <xf numFmtId="0" fontId="49" fillId="2" borderId="37" xfId="13" applyNumberFormat="1" applyFont="1" applyFill="1" applyBorder="1" applyAlignment="1" applyProtection="1">
      <alignment horizontal="center" vertical="center"/>
    </xf>
    <xf numFmtId="0" fontId="49" fillId="2" borderId="37" xfId="13" applyNumberFormat="1" applyFont="1" applyFill="1" applyBorder="1" applyAlignment="1" applyProtection="1">
      <alignment horizontal="left" vertical="center" wrapText="1"/>
    </xf>
    <xf numFmtId="0" fontId="49" fillId="7" borderId="37" xfId="13" applyNumberFormat="1" applyFont="1" applyFill="1" applyBorder="1" applyAlignment="1" applyProtection="1">
      <alignment horizontal="left" vertical="center" wrapText="1"/>
    </xf>
    <xf numFmtId="0" fontId="50" fillId="7" borderId="37" xfId="13" applyNumberFormat="1" applyFont="1" applyFill="1" applyBorder="1" applyAlignment="1" applyProtection="1">
      <alignment horizontal="left" vertical="center" wrapText="1"/>
    </xf>
    <xf numFmtId="3" fontId="49" fillId="7" borderId="37" xfId="13" applyNumberFormat="1" applyFont="1" applyFill="1" applyBorder="1" applyAlignment="1" applyProtection="1">
      <alignment horizontal="right" vertical="center"/>
    </xf>
    <xf numFmtId="0" fontId="49" fillId="7" borderId="38" xfId="13" applyNumberFormat="1" applyFont="1" applyFill="1" applyBorder="1" applyAlignment="1" applyProtection="1">
      <alignment horizontal="right" vertical="center"/>
    </xf>
    <xf numFmtId="3" fontId="49" fillId="7" borderId="38" xfId="13" applyNumberFormat="1" applyFont="1" applyFill="1" applyBorder="1" applyAlignment="1" applyProtection="1">
      <alignment horizontal="right" vertical="center"/>
    </xf>
    <xf numFmtId="0" fontId="51" fillId="8" borderId="37" xfId="13" applyNumberFormat="1" applyFont="1" applyFill="1" applyBorder="1" applyAlignment="1" applyProtection="1">
      <alignment horizontal="left" vertical="center" wrapText="1"/>
    </xf>
    <xf numFmtId="0" fontId="50" fillId="8" borderId="37" xfId="13" applyNumberFormat="1" applyFont="1" applyFill="1" applyBorder="1" applyAlignment="1" applyProtection="1">
      <alignment horizontal="left" vertical="center" wrapText="1"/>
    </xf>
    <xf numFmtId="3" fontId="51" fillId="8" borderId="37" xfId="13" applyNumberFormat="1" applyFont="1" applyFill="1" applyBorder="1" applyAlignment="1" applyProtection="1">
      <alignment horizontal="right" vertical="center"/>
    </xf>
    <xf numFmtId="3" fontId="51" fillId="8" borderId="38" xfId="13" applyNumberFormat="1" applyFont="1" applyFill="1" applyBorder="1" applyAlignment="1" applyProtection="1">
      <alignment horizontal="right" vertical="center"/>
    </xf>
    <xf numFmtId="0" fontId="52" fillId="8" borderId="37" xfId="13" applyNumberFormat="1" applyFont="1" applyFill="1" applyBorder="1" applyAlignment="1" applyProtection="1">
      <alignment horizontal="left" vertical="center" wrapText="1"/>
    </xf>
    <xf numFmtId="0" fontId="49" fillId="8" borderId="37" xfId="13" applyNumberFormat="1" applyFont="1" applyFill="1" applyBorder="1" applyAlignment="1" applyProtection="1">
      <alignment horizontal="left" vertical="center" wrapText="1"/>
    </xf>
    <xf numFmtId="3" fontId="52" fillId="8" borderId="37" xfId="13" applyNumberFormat="1" applyFont="1" applyFill="1" applyBorder="1" applyAlignment="1" applyProtection="1">
      <alignment horizontal="right" vertical="center"/>
    </xf>
    <xf numFmtId="0" fontId="88" fillId="2" borderId="4" xfId="13" applyNumberFormat="1" applyFont="1" applyFill="1" applyBorder="1" applyAlignment="1" applyProtection="1">
      <alignment horizontal="left" vertical="center"/>
    </xf>
    <xf numFmtId="0" fontId="0" fillId="2" borderId="1" xfId="14" applyNumberFormat="1" applyFont="1" applyFill="1" applyBorder="1" applyAlignment="1" applyProtection="1">
      <alignment wrapText="1"/>
      <protection locked="0"/>
    </xf>
    <xf numFmtId="0" fontId="54" fillId="6" borderId="39" xfId="14" applyNumberFormat="1" applyFont="1" applyFill="1" applyBorder="1" applyAlignment="1" applyProtection="1">
      <alignment horizontal="center" vertical="center" wrapText="1"/>
    </xf>
    <xf numFmtId="0" fontId="54" fillId="6" borderId="42" xfId="14" applyNumberFormat="1" applyFont="1" applyFill="1" applyBorder="1" applyAlignment="1" applyProtection="1">
      <alignment horizontal="center" vertical="center" wrapText="1"/>
    </xf>
    <xf numFmtId="0" fontId="55" fillId="2" borderId="45" xfId="14" applyNumberFormat="1" applyFont="1" applyFill="1" applyBorder="1" applyAlignment="1" applyProtection="1">
      <alignment horizontal="center" vertical="center" wrapText="1"/>
    </xf>
    <xf numFmtId="0" fontId="56" fillId="2" borderId="45" xfId="14" applyNumberFormat="1" applyFont="1" applyFill="1" applyBorder="1" applyAlignment="1" applyProtection="1">
      <alignment horizontal="center" vertical="center" wrapText="1"/>
    </xf>
    <xf numFmtId="0" fontId="56" fillId="2" borderId="46" xfId="14" applyNumberFormat="1" applyFont="1" applyFill="1" applyBorder="1" applyAlignment="1" applyProtection="1">
      <alignment horizontal="center" vertical="center"/>
    </xf>
    <xf numFmtId="0" fontId="57" fillId="2" borderId="7" xfId="14" applyNumberFormat="1" applyFont="1" applyFill="1" applyBorder="1" applyAlignment="1" applyProtection="1">
      <alignment horizontal="center" vertical="center" wrapText="1"/>
    </xf>
    <xf numFmtId="0" fontId="57" fillId="2" borderId="179" xfId="14" applyNumberFormat="1" applyFont="1" applyFill="1" applyBorder="1" applyAlignment="1" applyProtection="1">
      <alignment horizontal="center" vertical="center" wrapText="1"/>
    </xf>
    <xf numFmtId="0" fontId="57" fillId="2" borderId="178" xfId="14" applyNumberFormat="1" applyFont="1" applyFill="1" applyBorder="1" applyAlignment="1" applyProtection="1">
      <alignment horizontal="center" vertical="center"/>
    </xf>
    <xf numFmtId="0" fontId="13" fillId="7" borderId="48" xfId="14" applyNumberFormat="1" applyFont="1" applyFill="1" applyBorder="1" applyAlignment="1" applyProtection="1">
      <alignment horizontal="left" vertical="center" wrapText="1"/>
    </xf>
    <xf numFmtId="0" fontId="13" fillId="7" borderId="49" xfId="14" applyNumberFormat="1" applyFont="1" applyFill="1" applyBorder="1" applyAlignment="1" applyProtection="1">
      <alignment horizontal="center" vertical="center"/>
    </xf>
    <xf numFmtId="0" fontId="13" fillId="7" borderId="50" xfId="14" applyNumberFormat="1" applyFont="1" applyFill="1" applyBorder="1" applyAlignment="1" applyProtection="1">
      <alignment horizontal="right" vertical="center" wrapText="1"/>
    </xf>
    <xf numFmtId="0" fontId="13" fillId="7" borderId="49" xfId="14" applyNumberFormat="1" applyFont="1" applyFill="1" applyBorder="1" applyAlignment="1" applyProtection="1">
      <alignment horizontal="right" vertical="center" wrapText="1"/>
    </xf>
    <xf numFmtId="0" fontId="13" fillId="7" borderId="49" xfId="14" applyNumberFormat="1" applyFont="1" applyFill="1" applyBorder="1" applyAlignment="1" applyProtection="1">
      <alignment horizontal="right" vertical="center"/>
    </xf>
    <xf numFmtId="0" fontId="13" fillId="7" borderId="51" xfId="14" applyNumberFormat="1" applyFont="1" applyFill="1" applyBorder="1" applyAlignment="1" applyProtection="1">
      <alignment horizontal="right" vertical="center"/>
    </xf>
    <xf numFmtId="0" fontId="59" fillId="2" borderId="45" xfId="14" applyNumberFormat="1" applyFont="1" applyFill="1" applyBorder="1" applyAlignment="1" applyProtection="1">
      <alignment horizontal="center" vertical="center" wrapText="1"/>
    </xf>
    <xf numFmtId="0" fontId="13" fillId="7" borderId="53" xfId="14" applyNumberFormat="1" applyFont="1" applyFill="1" applyBorder="1" applyAlignment="1" applyProtection="1">
      <alignment horizontal="left" vertical="center" wrapText="1"/>
    </xf>
    <xf numFmtId="0" fontId="62" fillId="2" borderId="47" xfId="14" applyNumberFormat="1" applyFont="1" applyFill="1" applyBorder="1" applyAlignment="1" applyProtection="1">
      <alignment horizontal="center" vertical="center"/>
    </xf>
    <xf numFmtId="0" fontId="63" fillId="2" borderId="53" xfId="14" applyNumberFormat="1" applyFont="1" applyFill="1" applyBorder="1" applyAlignment="1" applyProtection="1">
      <alignment horizontal="left" vertical="center" wrapText="1"/>
    </xf>
    <xf numFmtId="0" fontId="63" fillId="2" borderId="49" xfId="14" applyNumberFormat="1" applyFont="1" applyFill="1" applyBorder="1" applyAlignment="1" applyProtection="1">
      <alignment horizontal="center" vertical="center"/>
    </xf>
    <xf numFmtId="0" fontId="63" fillId="2" borderId="49" xfId="14" applyNumberFormat="1" applyFont="1" applyFill="1" applyBorder="1" applyAlignment="1" applyProtection="1">
      <alignment horizontal="left" vertical="center"/>
    </xf>
    <xf numFmtId="3" fontId="63" fillId="2" borderId="49" xfId="14" applyNumberFormat="1" applyFont="1" applyFill="1" applyBorder="1" applyAlignment="1" applyProtection="1">
      <alignment horizontal="right" vertical="center" wrapText="1"/>
    </xf>
    <xf numFmtId="0" fontId="63" fillId="2" borderId="49" xfId="14" applyNumberFormat="1" applyFont="1" applyFill="1" applyBorder="1" applyAlignment="1" applyProtection="1">
      <alignment horizontal="right" vertical="center"/>
    </xf>
    <xf numFmtId="3" fontId="63" fillId="2" borderId="49" xfId="14" applyNumberFormat="1" applyFont="1" applyFill="1" applyBorder="1" applyAlignment="1" applyProtection="1">
      <alignment horizontal="right" vertical="center"/>
    </xf>
    <xf numFmtId="0" fontId="63" fillId="7" borderId="1" xfId="14" applyNumberFormat="1" applyFont="1" applyFill="1" applyBorder="1" applyAlignment="1" applyProtection="1">
      <alignment horizontal="left" vertical="center"/>
    </xf>
    <xf numFmtId="0" fontId="103" fillId="2" borderId="4" xfId="14" applyNumberFormat="1" applyFont="1" applyFill="1" applyBorder="1" applyAlignment="1" applyProtection="1">
      <alignment horizontal="center" vertical="center"/>
    </xf>
    <xf numFmtId="0" fontId="58" fillId="2" borderId="4" xfId="14" applyNumberFormat="1" applyFont="1" applyFill="1" applyBorder="1" applyAlignment="1" applyProtection="1">
      <alignment horizontal="left" vertical="center"/>
    </xf>
    <xf numFmtId="9" fontId="63" fillId="2" borderId="51" xfId="3" applyFont="1" applyFill="1" applyBorder="1" applyAlignment="1" applyProtection="1">
      <alignment horizontal="right" vertical="center"/>
    </xf>
    <xf numFmtId="9" fontId="13" fillId="7" borderId="49" xfId="3" applyFont="1" applyFill="1" applyBorder="1" applyAlignment="1" applyProtection="1">
      <alignment horizontal="right" vertical="center"/>
    </xf>
    <xf numFmtId="9" fontId="13" fillId="7" borderId="49" xfId="14" applyNumberFormat="1" applyFont="1" applyFill="1" applyBorder="1" applyAlignment="1" applyProtection="1">
      <alignment horizontal="right" vertical="center"/>
    </xf>
    <xf numFmtId="0" fontId="88" fillId="0" borderId="225" xfId="0" applyFont="1" applyBorder="1" applyAlignment="1">
      <alignment horizontal="left" vertical="center"/>
    </xf>
    <xf numFmtId="0" fontId="88" fillId="0" borderId="1" xfId="0" applyFont="1" applyBorder="1" applyAlignment="1">
      <alignment horizontal="left" vertical="center"/>
    </xf>
    <xf numFmtId="0" fontId="88" fillId="0" borderId="228" xfId="0" applyFont="1" applyBorder="1" applyAlignment="1">
      <alignment horizontal="left" vertical="center"/>
    </xf>
    <xf numFmtId="0" fontId="120" fillId="0" borderId="4" xfId="0" applyFont="1" applyBorder="1" applyAlignment="1">
      <alignment horizontal="left" vertical="center"/>
    </xf>
    <xf numFmtId="0" fontId="1" fillId="0" borderId="1" xfId="0" applyFont="1" applyBorder="1" applyAlignment="1">
      <alignment horizontal="left" vertical="top"/>
    </xf>
    <xf numFmtId="0" fontId="0" fillId="2" borderId="1" xfId="15" applyNumberFormat="1" applyFont="1" applyFill="1" applyBorder="1" applyAlignment="1" applyProtection="1">
      <alignment wrapText="1"/>
      <protection locked="0"/>
    </xf>
    <xf numFmtId="0" fontId="5" fillId="2" borderId="1" xfId="15" applyNumberFormat="1" applyFont="1" applyFill="1" applyBorder="1" applyAlignment="1" applyProtection="1">
      <alignment horizontal="left" vertical="top"/>
    </xf>
    <xf numFmtId="0" fontId="7" fillId="6" borderId="9" xfId="15" applyNumberFormat="1" applyFont="1" applyFill="1" applyBorder="1" applyAlignment="1" applyProtection="1">
      <alignment horizontal="left" vertical="center" wrapText="1"/>
    </xf>
    <xf numFmtId="0" fontId="7" fillId="6" borderId="10" xfId="15" applyNumberFormat="1" applyFont="1" applyFill="1" applyBorder="1" applyAlignment="1" applyProtection="1">
      <alignment horizontal="left" vertical="center" wrapText="1"/>
    </xf>
    <xf numFmtId="0" fontId="7" fillId="6" borderId="29" xfId="15" applyNumberFormat="1" applyFont="1" applyFill="1" applyBorder="1" applyAlignment="1" applyProtection="1">
      <alignment horizontal="left" vertical="center" wrapText="1"/>
    </xf>
    <xf numFmtId="0" fontId="7" fillId="6" borderId="30" xfId="15" applyNumberFormat="1" applyFont="1" applyFill="1" applyBorder="1" applyAlignment="1" applyProtection="1">
      <alignment horizontal="left" vertical="center" wrapText="1"/>
    </xf>
    <xf numFmtId="0" fontId="9" fillId="6" borderId="14" xfId="15" applyNumberFormat="1" applyFont="1" applyFill="1" applyBorder="1" applyAlignment="1" applyProtection="1">
      <alignment horizontal="center" vertical="center" wrapText="1"/>
    </xf>
    <xf numFmtId="0" fontId="9" fillId="6" borderId="175" xfId="15" applyNumberFormat="1" applyFont="1" applyFill="1" applyBorder="1" applyAlignment="1" applyProtection="1">
      <alignment horizontal="center" vertical="center" wrapText="1"/>
    </xf>
    <xf numFmtId="0" fontId="9" fillId="6" borderId="167" xfId="15" applyNumberFormat="1" applyFont="1" applyFill="1" applyBorder="1" applyAlignment="1" applyProtection="1">
      <alignment horizontal="center" vertical="center" wrapText="1"/>
    </xf>
    <xf numFmtId="0" fontId="9" fillId="6" borderId="166" xfId="15" applyNumberFormat="1" applyFont="1" applyFill="1" applyBorder="1" applyAlignment="1" applyProtection="1">
      <alignment horizontal="center" vertical="center" wrapText="1"/>
    </xf>
    <xf numFmtId="0" fontId="9" fillId="6" borderId="176" xfId="15" applyNumberFormat="1" applyFont="1" applyFill="1" applyBorder="1" applyAlignment="1" applyProtection="1">
      <alignment horizontal="center" vertical="center" wrapText="1"/>
    </xf>
    <xf numFmtId="0" fontId="9" fillId="6" borderId="177" xfId="15" applyNumberFormat="1" applyFont="1" applyFill="1" applyBorder="1" applyAlignment="1" applyProtection="1">
      <alignment horizontal="center" vertical="center" wrapText="1"/>
    </xf>
    <xf numFmtId="0" fontId="9" fillId="6" borderId="12" xfId="15" applyNumberFormat="1" applyFont="1" applyFill="1" applyBorder="1" applyAlignment="1" applyProtection="1">
      <alignment horizontal="center" vertical="center"/>
    </xf>
    <xf numFmtId="0" fontId="9" fillId="6" borderId="16" xfId="15" applyNumberFormat="1" applyFont="1" applyFill="1" applyBorder="1" applyAlignment="1" applyProtection="1">
      <alignment horizontal="center" vertical="center"/>
    </xf>
    <xf numFmtId="0" fontId="9" fillId="6" borderId="17" xfId="15" applyNumberFormat="1" applyFont="1" applyFill="1" applyBorder="1" applyAlignment="1" applyProtection="1">
      <alignment horizontal="center" vertical="center"/>
    </xf>
    <xf numFmtId="0" fontId="10" fillId="2" borderId="18" xfId="15" applyNumberFormat="1" applyFont="1" applyFill="1" applyBorder="1" applyAlignment="1" applyProtection="1">
      <alignment horizontal="center" vertical="center"/>
    </xf>
    <xf numFmtId="0" fontId="10" fillId="2" borderId="19" xfId="15" applyNumberFormat="1" applyFont="1" applyFill="1" applyBorder="1" applyAlignment="1" applyProtection="1">
      <alignment horizontal="center" vertical="center"/>
    </xf>
    <xf numFmtId="0" fontId="10" fillId="2" borderId="20" xfId="15" applyNumberFormat="1" applyFont="1" applyFill="1" applyBorder="1" applyAlignment="1" applyProtection="1">
      <alignment horizontal="center" vertical="center"/>
    </xf>
    <xf numFmtId="0" fontId="10" fillId="2" borderId="34" xfId="15" applyNumberFormat="1" applyFont="1" applyFill="1" applyBorder="1" applyAlignment="1" applyProtection="1">
      <alignment horizontal="center" vertical="center"/>
    </xf>
    <xf numFmtId="0" fontId="15" fillId="2" borderId="6" xfId="15" applyNumberFormat="1" applyFont="1" applyFill="1" applyBorder="1" applyAlignment="1" applyProtection="1">
      <alignment horizontal="center" vertical="center"/>
    </xf>
    <xf numFmtId="0" fontId="13" fillId="2" borderId="7" xfId="15" applyNumberFormat="1" applyFont="1" applyFill="1" applyBorder="1" applyAlignment="1" applyProtection="1">
      <alignment horizontal="left" vertical="center" wrapText="1"/>
    </xf>
    <xf numFmtId="0" fontId="15" fillId="2" borderId="7" xfId="15" applyNumberFormat="1" applyFont="1" applyFill="1" applyBorder="1" applyAlignment="1" applyProtection="1">
      <alignment horizontal="left" vertical="center"/>
    </xf>
    <xf numFmtId="3" fontId="15" fillId="2" borderId="7" xfId="15" applyNumberFormat="1" applyFont="1" applyFill="1" applyBorder="1" applyAlignment="1" applyProtection="1">
      <alignment horizontal="right" vertical="center"/>
    </xf>
    <xf numFmtId="0" fontId="15" fillId="2" borderId="7" xfId="15" applyNumberFormat="1" applyFont="1" applyFill="1" applyBorder="1" applyAlignment="1" applyProtection="1">
      <alignment horizontal="right" vertical="center"/>
    </xf>
    <xf numFmtId="0" fontId="15" fillId="2" borderId="8" xfId="15" applyNumberFormat="1" applyFont="1" applyFill="1" applyBorder="1" applyAlignment="1" applyProtection="1">
      <alignment horizontal="right" vertical="center" wrapText="1"/>
    </xf>
    <xf numFmtId="3" fontId="15" fillId="2" borderId="8" xfId="15" applyNumberFormat="1" applyFont="1" applyFill="1" applyBorder="1" applyAlignment="1" applyProtection="1">
      <alignment horizontal="right" vertical="center" wrapText="1"/>
    </xf>
    <xf numFmtId="0" fontId="120" fillId="2" borderId="4" xfId="15" applyNumberFormat="1" applyFont="1" applyFill="1" applyBorder="1" applyAlignment="1" applyProtection="1">
      <alignment horizontal="left" vertical="center"/>
    </xf>
    <xf numFmtId="3" fontId="5" fillId="2" borderId="1" xfId="15" applyNumberFormat="1" applyFont="1" applyFill="1" applyBorder="1" applyAlignment="1" applyProtection="1">
      <alignment horizontal="left" vertical="top"/>
    </xf>
    <xf numFmtId="0" fontId="0" fillId="2" borderId="1" xfId="16" applyNumberFormat="1" applyFont="1" applyFill="1" applyBorder="1" applyAlignment="1" applyProtection="1">
      <alignment wrapText="1"/>
      <protection locked="0"/>
    </xf>
    <xf numFmtId="0" fontId="1" fillId="2" borderId="1" xfId="16" applyNumberFormat="1" applyFont="1" applyFill="1" applyBorder="1" applyAlignment="1" applyProtection="1">
      <alignment horizontal="left" vertical="top"/>
    </xf>
    <xf numFmtId="0" fontId="48" fillId="2" borderId="4" xfId="16" applyNumberFormat="1" applyFont="1" applyFill="1" applyBorder="1" applyAlignment="1" applyProtection="1">
      <alignment horizontal="center" vertical="center"/>
    </xf>
    <xf numFmtId="0" fontId="48" fillId="2" borderId="5" xfId="16" applyNumberFormat="1" applyFont="1" applyFill="1" applyBorder="1" applyAlignment="1" applyProtection="1">
      <alignment horizontal="center" vertical="center"/>
    </xf>
    <xf numFmtId="0" fontId="4" fillId="2" borderId="4" xfId="16" applyNumberFormat="1" applyFont="1" applyFill="1" applyBorder="1" applyAlignment="1" applyProtection="1">
      <alignment horizontal="center" vertical="center" wrapText="1"/>
    </xf>
    <xf numFmtId="0" fontId="4" fillId="2" borderId="5" xfId="16" applyNumberFormat="1" applyFont="1" applyFill="1" applyBorder="1" applyAlignment="1" applyProtection="1">
      <alignment horizontal="center" vertical="center" wrapText="1"/>
    </xf>
    <xf numFmtId="0" fontId="49" fillId="2" borderId="6" xfId="16" applyNumberFormat="1" applyFont="1" applyFill="1" applyBorder="1" applyAlignment="1" applyProtection="1">
      <alignment horizontal="center" vertical="center"/>
    </xf>
    <xf numFmtId="0" fontId="49" fillId="2" borderId="7" xfId="16" applyNumberFormat="1" applyFont="1" applyFill="1" applyBorder="1" applyAlignment="1" applyProtection="1">
      <alignment horizontal="center" vertical="center"/>
    </xf>
    <xf numFmtId="0" fontId="49" fillId="2" borderId="7" xfId="16" applyNumberFormat="1" applyFont="1" applyFill="1" applyBorder="1" applyAlignment="1" applyProtection="1">
      <alignment horizontal="left" vertical="center" wrapText="1"/>
    </xf>
    <xf numFmtId="0" fontId="49" fillId="2" borderId="7" xfId="16" applyNumberFormat="1" applyFont="1" applyFill="1" applyBorder="1" applyAlignment="1" applyProtection="1">
      <alignment horizontal="left" vertical="center"/>
    </xf>
    <xf numFmtId="0" fontId="49" fillId="2" borderId="7" xfId="16" applyNumberFormat="1" applyFont="1" applyFill="1" applyBorder="1" applyAlignment="1" applyProtection="1">
      <alignment horizontal="right" vertical="center"/>
    </xf>
    <xf numFmtId="3" fontId="49" fillId="2" borderId="7" xfId="16" applyNumberFormat="1" applyFont="1" applyFill="1" applyBorder="1" applyAlignment="1" applyProtection="1">
      <alignment horizontal="right" vertical="center"/>
    </xf>
    <xf numFmtId="3" fontId="49" fillId="2" borderId="8" xfId="16" applyNumberFormat="1" applyFont="1" applyFill="1" applyBorder="1" applyAlignment="1" applyProtection="1">
      <alignment horizontal="right" vertical="center"/>
    </xf>
    <xf numFmtId="0" fontId="120" fillId="2" borderId="4" xfId="16" applyNumberFormat="1" applyFont="1" applyFill="1" applyBorder="1" applyAlignment="1" applyProtection="1">
      <alignment horizontal="left" vertical="center"/>
    </xf>
    <xf numFmtId="0" fontId="0" fillId="2" borderId="1" xfId="17" applyNumberFormat="1" applyFont="1" applyFill="1" applyBorder="1" applyAlignment="1" applyProtection="1">
      <alignment wrapText="1"/>
      <protection locked="0"/>
    </xf>
    <xf numFmtId="0" fontId="48" fillId="2" borderId="2" xfId="17" applyNumberFormat="1" applyFont="1" applyFill="1" applyBorder="1" applyAlignment="1" applyProtection="1">
      <alignment horizontal="center" vertical="center" wrapText="1"/>
    </xf>
    <xf numFmtId="0" fontId="48" fillId="2" borderId="3" xfId="17" applyNumberFormat="1" applyFont="1" applyFill="1" applyBorder="1" applyAlignment="1" applyProtection="1">
      <alignment horizontal="center" vertical="center" wrapText="1"/>
    </xf>
    <xf numFmtId="164" fontId="48" fillId="2" borderId="3" xfId="17" applyNumberFormat="1" applyFont="1" applyFill="1" applyBorder="1" applyAlignment="1" applyProtection="1">
      <alignment horizontal="center" vertical="center" wrapText="1"/>
    </xf>
    <xf numFmtId="0" fontId="48" fillId="2" borderId="35" xfId="17" applyNumberFormat="1" applyFont="1" applyFill="1" applyBorder="1" applyAlignment="1" applyProtection="1">
      <alignment horizontal="center" vertical="center" wrapText="1"/>
    </xf>
    <xf numFmtId="0" fontId="49" fillId="2" borderId="36" xfId="17" applyNumberFormat="1" applyFont="1" applyFill="1" applyBorder="1" applyAlignment="1" applyProtection="1">
      <alignment horizontal="center" vertical="center"/>
    </xf>
    <xf numFmtId="0" fontId="49" fillId="2" borderId="37" xfId="17" applyNumberFormat="1" applyFont="1" applyFill="1" applyBorder="1" applyAlignment="1" applyProtection="1">
      <alignment horizontal="center" vertical="center"/>
    </xf>
    <xf numFmtId="0" fontId="49" fillId="2" borderId="37" xfId="17" applyNumberFormat="1" applyFont="1" applyFill="1" applyBorder="1" applyAlignment="1" applyProtection="1">
      <alignment horizontal="left" vertical="center" wrapText="1"/>
    </xf>
    <xf numFmtId="0" fontId="49" fillId="7" borderId="37" xfId="17" applyNumberFormat="1" applyFont="1" applyFill="1" applyBorder="1" applyAlignment="1" applyProtection="1">
      <alignment horizontal="left" vertical="center" wrapText="1"/>
    </xf>
    <xf numFmtId="0" fontId="50" fillId="7" borderId="37" xfId="17" applyNumberFormat="1" applyFont="1" applyFill="1" applyBorder="1" applyAlignment="1" applyProtection="1">
      <alignment horizontal="left" vertical="center" wrapText="1"/>
    </xf>
    <xf numFmtId="3" fontId="49" fillId="7" borderId="37" xfId="17" applyNumberFormat="1" applyFont="1" applyFill="1" applyBorder="1" applyAlignment="1" applyProtection="1">
      <alignment horizontal="right" vertical="center"/>
    </xf>
    <xf numFmtId="0" fontId="51" fillId="8" borderId="37" xfId="17" applyNumberFormat="1" applyFont="1" applyFill="1" applyBorder="1" applyAlignment="1" applyProtection="1">
      <alignment horizontal="left" vertical="center" wrapText="1"/>
    </xf>
    <xf numFmtId="0" fontId="50" fillId="8" borderId="37" xfId="17" applyNumberFormat="1" applyFont="1" applyFill="1" applyBorder="1" applyAlignment="1" applyProtection="1">
      <alignment horizontal="left" vertical="center" wrapText="1"/>
    </xf>
    <xf numFmtId="3" fontId="51" fillId="8" borderId="37" xfId="17" applyNumberFormat="1" applyFont="1" applyFill="1" applyBorder="1" applyAlignment="1" applyProtection="1">
      <alignment horizontal="right" vertical="center"/>
    </xf>
    <xf numFmtId="0" fontId="52" fillId="8" borderId="37" xfId="17" applyNumberFormat="1" applyFont="1" applyFill="1" applyBorder="1" applyAlignment="1" applyProtection="1">
      <alignment horizontal="left" vertical="center" wrapText="1"/>
    </xf>
    <xf numFmtId="0" fontId="49" fillId="8" borderId="37" xfId="17" applyNumberFormat="1" applyFont="1" applyFill="1" applyBorder="1" applyAlignment="1" applyProtection="1">
      <alignment horizontal="left" vertical="center" wrapText="1"/>
    </xf>
    <xf numFmtId="3" fontId="52" fillId="8" borderId="37" xfId="17" applyNumberFormat="1" applyFont="1" applyFill="1" applyBorder="1" applyAlignment="1" applyProtection="1">
      <alignment horizontal="right" vertical="center"/>
    </xf>
    <xf numFmtId="0" fontId="88" fillId="2" borderId="4" xfId="17" applyNumberFormat="1" applyFont="1" applyFill="1" applyBorder="1" applyAlignment="1" applyProtection="1">
      <alignment horizontal="left" vertical="center"/>
    </xf>
    <xf numFmtId="0" fontId="49" fillId="2" borderId="1" xfId="17" applyNumberFormat="1" applyFont="1" applyFill="1" applyBorder="1" applyAlignment="1" applyProtection="1">
      <alignment horizontal="center" vertical="center"/>
    </xf>
    <xf numFmtId="0" fontId="49" fillId="2" borderId="1" xfId="17" applyNumberFormat="1" applyFont="1" applyFill="1" applyBorder="1" applyAlignment="1" applyProtection="1">
      <alignment horizontal="left" vertical="center" wrapText="1"/>
    </xf>
    <xf numFmtId="0" fontId="52" fillId="2" borderId="1" xfId="17" applyNumberFormat="1" applyFont="1" applyFill="1" applyBorder="1" applyAlignment="1" applyProtection="1">
      <alignment horizontal="left" vertical="center" wrapText="1"/>
    </xf>
    <xf numFmtId="3" fontId="52" fillId="2" borderId="1" xfId="17" applyNumberFormat="1" applyFont="1" applyFill="1" applyBorder="1" applyAlignment="1" applyProtection="1">
      <alignment horizontal="right" vertical="center"/>
    </xf>
    <xf numFmtId="0" fontId="49" fillId="9" borderId="38" xfId="17" applyNumberFormat="1" applyFont="1" applyFill="1" applyBorder="1" applyAlignment="1" applyProtection="1">
      <alignment horizontal="right" vertical="center"/>
    </xf>
    <xf numFmtId="3" fontId="49" fillId="9" borderId="38" xfId="17" applyNumberFormat="1" applyFont="1" applyFill="1" applyBorder="1" applyAlignment="1" applyProtection="1">
      <alignment horizontal="right" vertical="center"/>
    </xf>
    <xf numFmtId="3" fontId="51" fillId="9" borderId="38" xfId="17" applyNumberFormat="1" applyFont="1" applyFill="1" applyBorder="1" applyAlignment="1" applyProtection="1">
      <alignment horizontal="right" vertical="center"/>
    </xf>
    <xf numFmtId="3" fontId="52" fillId="9" borderId="38" xfId="17" applyNumberFormat="1" applyFont="1" applyFill="1" applyBorder="1" applyAlignment="1" applyProtection="1">
      <alignment horizontal="right" vertical="center"/>
    </xf>
    <xf numFmtId="0" fontId="0" fillId="2" borderId="1" xfId="18" applyNumberFormat="1" applyFont="1" applyFill="1" applyBorder="1" applyAlignment="1" applyProtection="1">
      <alignment wrapText="1"/>
      <protection locked="0"/>
    </xf>
    <xf numFmtId="0" fontId="54" fillId="6" borderId="39" xfId="18" applyNumberFormat="1" applyFont="1" applyFill="1" applyBorder="1" applyAlignment="1" applyProtection="1">
      <alignment horizontal="center" vertical="center" wrapText="1"/>
    </xf>
    <xf numFmtId="0" fontId="54" fillId="6" borderId="42" xfId="18" applyNumberFormat="1" applyFont="1" applyFill="1" applyBorder="1" applyAlignment="1" applyProtection="1">
      <alignment horizontal="center" vertical="center" wrapText="1"/>
    </xf>
    <xf numFmtId="0" fontId="55" fillId="2" borderId="45" xfId="18" applyNumberFormat="1" applyFont="1" applyFill="1" applyBorder="1" applyAlignment="1" applyProtection="1">
      <alignment horizontal="center" vertical="center" wrapText="1"/>
    </xf>
    <xf numFmtId="0" fontId="56" fillId="2" borderId="45" xfId="18" applyNumberFormat="1" applyFont="1" applyFill="1" applyBorder="1" applyAlignment="1" applyProtection="1">
      <alignment horizontal="center" vertical="center" wrapText="1"/>
    </xf>
    <xf numFmtId="0" fontId="56" fillId="2" borderId="46" xfId="18" applyNumberFormat="1" applyFont="1" applyFill="1" applyBorder="1" applyAlignment="1" applyProtection="1">
      <alignment horizontal="center" vertical="center"/>
    </xf>
    <xf numFmtId="0" fontId="57" fillId="2" borderId="7" xfId="18" applyNumberFormat="1" applyFont="1" applyFill="1" applyBorder="1" applyAlignment="1" applyProtection="1">
      <alignment horizontal="center" vertical="center" wrapText="1"/>
    </xf>
    <xf numFmtId="0" fontId="57" fillId="2" borderId="179" xfId="18" applyNumberFormat="1" applyFont="1" applyFill="1" applyBorder="1" applyAlignment="1" applyProtection="1">
      <alignment horizontal="center" vertical="center" wrapText="1"/>
    </xf>
    <xf numFmtId="0" fontId="57" fillId="2" borderId="178" xfId="18" applyNumberFormat="1" applyFont="1" applyFill="1" applyBorder="1" applyAlignment="1" applyProtection="1">
      <alignment horizontal="center" vertical="center"/>
    </xf>
    <xf numFmtId="0" fontId="59" fillId="2" borderId="45" xfId="18" applyNumberFormat="1" applyFont="1" applyFill="1" applyBorder="1" applyAlignment="1" applyProtection="1">
      <alignment horizontal="center" vertical="center" wrapText="1"/>
    </xf>
    <xf numFmtId="0" fontId="17" fillId="7" borderId="52" xfId="18" applyNumberFormat="1" applyFont="1" applyFill="1" applyBorder="1" applyAlignment="1" applyProtection="1">
      <alignment horizontal="center" vertical="center"/>
    </xf>
    <xf numFmtId="0" fontId="13" fillId="7" borderId="53" xfId="18" applyNumberFormat="1" applyFont="1" applyFill="1" applyBorder="1" applyAlignment="1" applyProtection="1">
      <alignment horizontal="left" vertical="center" wrapText="1"/>
    </xf>
    <xf numFmtId="0" fontId="13" fillId="7" borderId="49" xfId="18" applyNumberFormat="1" applyFont="1" applyFill="1" applyBorder="1" applyAlignment="1" applyProtection="1">
      <alignment horizontal="right" vertical="center"/>
    </xf>
    <xf numFmtId="0" fontId="13" fillId="7" borderId="49" xfId="18" applyNumberFormat="1" applyFont="1" applyFill="1" applyBorder="1" applyAlignment="1" applyProtection="1">
      <alignment horizontal="right" vertical="center" wrapText="1"/>
    </xf>
    <xf numFmtId="0" fontId="13" fillId="7" borderId="51" xfId="18" applyNumberFormat="1" applyFont="1" applyFill="1" applyBorder="1" applyAlignment="1" applyProtection="1">
      <alignment horizontal="right" vertical="center"/>
    </xf>
    <xf numFmtId="0" fontId="62" fillId="2" borderId="47" xfId="18" applyNumberFormat="1" applyFont="1" applyFill="1" applyBorder="1" applyAlignment="1" applyProtection="1">
      <alignment horizontal="center" vertical="center"/>
    </xf>
    <xf numFmtId="0" fontId="63" fillId="2" borderId="53" xfId="18" applyNumberFormat="1" applyFont="1" applyFill="1" applyBorder="1" applyAlignment="1" applyProtection="1">
      <alignment horizontal="left" vertical="center" wrapText="1"/>
    </xf>
    <xf numFmtId="0" fontId="63" fillId="2" borderId="49" xfId="18" applyNumberFormat="1" applyFont="1" applyFill="1" applyBorder="1" applyAlignment="1" applyProtection="1">
      <alignment horizontal="center" vertical="center"/>
    </xf>
    <xf numFmtId="0" fontId="63" fillId="2" borderId="49" xfId="18" applyNumberFormat="1" applyFont="1" applyFill="1" applyBorder="1" applyAlignment="1" applyProtection="1">
      <alignment horizontal="left" vertical="center"/>
    </xf>
    <xf numFmtId="3" fontId="63" fillId="2" borderId="49" xfId="18" applyNumberFormat="1" applyFont="1" applyFill="1" applyBorder="1" applyAlignment="1" applyProtection="1">
      <alignment horizontal="right" vertical="center" wrapText="1"/>
    </xf>
    <xf numFmtId="0" fontId="63" fillId="2" borderId="49" xfId="18" applyNumberFormat="1" applyFont="1" applyFill="1" applyBorder="1" applyAlignment="1" applyProtection="1">
      <alignment horizontal="right" vertical="center"/>
    </xf>
    <xf numFmtId="3" fontId="63" fillId="2" borderId="51" xfId="18" applyNumberFormat="1" applyFont="1" applyFill="1" applyBorder="1" applyAlignment="1" applyProtection="1">
      <alignment horizontal="right" vertical="center"/>
    </xf>
    <xf numFmtId="3" fontId="63" fillId="2" borderId="49" xfId="18" applyNumberFormat="1" applyFont="1" applyFill="1" applyBorder="1" applyAlignment="1" applyProtection="1">
      <alignment horizontal="right" vertical="center"/>
    </xf>
    <xf numFmtId="0" fontId="63" fillId="7" borderId="1" xfId="18" applyNumberFormat="1" applyFont="1" applyFill="1" applyBorder="1" applyAlignment="1" applyProtection="1">
      <alignment horizontal="left" vertical="center"/>
    </xf>
    <xf numFmtId="0" fontId="58" fillId="2" borderId="4" xfId="18" applyNumberFormat="1" applyFont="1" applyFill="1" applyBorder="1" applyAlignment="1" applyProtection="1">
      <alignment horizontal="left" vertical="center"/>
    </xf>
    <xf numFmtId="0" fontId="123" fillId="2" borderId="4" xfId="18" applyNumberFormat="1" applyFont="1" applyFill="1" applyBorder="1" applyAlignment="1" applyProtection="1">
      <alignment horizontal="center" vertical="center"/>
    </xf>
    <xf numFmtId="0" fontId="64" fillId="2" borderId="1" xfId="19" applyFill="1" applyAlignment="1" applyProtection="1">
      <alignment wrapText="1"/>
      <protection locked="0"/>
    </xf>
    <xf numFmtId="0" fontId="48" fillId="2" borderId="4" xfId="19" applyFont="1" applyFill="1" applyBorder="1" applyAlignment="1">
      <alignment horizontal="center" vertical="center"/>
    </xf>
    <xf numFmtId="0" fontId="48" fillId="2" borderId="5" xfId="19" applyFont="1" applyFill="1" applyBorder="1" applyAlignment="1">
      <alignment horizontal="center" vertical="center"/>
    </xf>
    <xf numFmtId="0" fontId="4" fillId="2" borderId="4" xfId="19" applyFont="1" applyFill="1" applyBorder="1" applyAlignment="1">
      <alignment horizontal="center" vertical="center" wrapText="1"/>
    </xf>
    <xf numFmtId="0" fontId="4" fillId="2" borderId="5" xfId="19" applyFont="1" applyFill="1" applyBorder="1" applyAlignment="1">
      <alignment horizontal="center" vertical="center" wrapText="1"/>
    </xf>
    <xf numFmtId="0" fontId="49" fillId="2" borderId="6" xfId="19" applyFont="1" applyFill="1" applyBorder="1" applyAlignment="1">
      <alignment horizontal="center" vertical="center"/>
    </xf>
    <xf numFmtId="0" fontId="49" fillId="2" borderId="7" xfId="19" applyFont="1" applyFill="1" applyBorder="1" applyAlignment="1">
      <alignment horizontal="center" vertical="center"/>
    </xf>
    <xf numFmtId="0" fontId="49" fillId="2" borderId="7" xfId="19" applyFont="1" applyFill="1" applyBorder="1" applyAlignment="1">
      <alignment horizontal="left" vertical="center" wrapText="1"/>
    </xf>
    <xf numFmtId="0" fontId="49" fillId="2" borderId="7" xfId="19" applyFont="1" applyFill="1" applyBorder="1" applyAlignment="1">
      <alignment horizontal="left" vertical="center"/>
    </xf>
    <xf numFmtId="0" fontId="49" fillId="2" borderId="7" xfId="19" applyFont="1" applyFill="1" applyBorder="1" applyAlignment="1">
      <alignment horizontal="right" vertical="center"/>
    </xf>
    <xf numFmtId="3" fontId="49" fillId="2" borderId="7" xfId="19" applyNumberFormat="1" applyFont="1" applyFill="1" applyBorder="1" applyAlignment="1">
      <alignment horizontal="right" vertical="center"/>
    </xf>
    <xf numFmtId="3" fontId="49" fillId="2" borderId="8" xfId="19" applyNumberFormat="1" applyFont="1" applyFill="1" applyBorder="1" applyAlignment="1">
      <alignment horizontal="right" vertical="center"/>
    </xf>
    <xf numFmtId="0" fontId="88" fillId="2" borderId="4" xfId="19" applyFont="1" applyFill="1" applyBorder="1" applyAlignment="1">
      <alignment horizontal="left" vertical="center"/>
    </xf>
    <xf numFmtId="0" fontId="64" fillId="2" borderId="1" xfId="20" applyFill="1" applyAlignment="1" applyProtection="1">
      <alignment wrapText="1"/>
      <protection locked="0"/>
    </xf>
    <xf numFmtId="0" fontId="48" fillId="2" borderId="2" xfId="20" applyFont="1" applyFill="1" applyBorder="1" applyAlignment="1">
      <alignment horizontal="center" vertical="center" wrapText="1"/>
    </xf>
    <xf numFmtId="0" fontId="48" fillId="2" borderId="3" xfId="20" applyFont="1" applyFill="1" applyBorder="1" applyAlignment="1">
      <alignment horizontal="center" vertical="center" wrapText="1"/>
    </xf>
    <xf numFmtId="164" fontId="48" fillId="2" borderId="3" xfId="20" applyNumberFormat="1" applyFont="1" applyFill="1" applyBorder="1" applyAlignment="1">
      <alignment horizontal="center" vertical="center" wrapText="1"/>
    </xf>
    <xf numFmtId="0" fontId="48" fillId="2" borderId="35" xfId="20" applyFont="1" applyFill="1" applyBorder="1" applyAlignment="1">
      <alignment horizontal="center" vertical="center" wrapText="1"/>
    </xf>
    <xf numFmtId="0" fontId="49" fillId="2" borderId="36" xfId="20" applyFont="1" applyFill="1" applyBorder="1" applyAlignment="1">
      <alignment horizontal="center" vertical="center"/>
    </xf>
    <xf numFmtId="0" fontId="49" fillId="2" borderId="37" xfId="20" applyFont="1" applyFill="1" applyBorder="1" applyAlignment="1">
      <alignment horizontal="center" vertical="center"/>
    </xf>
    <xf numFmtId="0" fontId="49" fillId="2" borderId="37" xfId="20" applyFont="1" applyFill="1" applyBorder="1" applyAlignment="1">
      <alignment horizontal="left" vertical="center" wrapText="1"/>
    </xf>
    <xf numFmtId="0" fontId="49" fillId="7" borderId="37" xfId="20" applyFont="1" applyFill="1" applyBorder="1" applyAlignment="1">
      <alignment horizontal="left" vertical="center" wrapText="1"/>
    </xf>
    <xf numFmtId="0" fontId="50" fillId="7" borderId="37" xfId="20" applyFont="1" applyFill="1" applyBorder="1" applyAlignment="1">
      <alignment horizontal="left" vertical="center" wrapText="1"/>
    </xf>
    <xf numFmtId="3" fontId="49" fillId="7" borderId="37" xfId="20" applyNumberFormat="1" applyFont="1" applyFill="1" applyBorder="1" applyAlignment="1">
      <alignment horizontal="right" vertical="center"/>
    </xf>
    <xf numFmtId="0" fontId="49" fillId="7" borderId="38" xfId="20" applyFont="1" applyFill="1" applyBorder="1" applyAlignment="1">
      <alignment horizontal="right" vertical="center"/>
    </xf>
    <xf numFmtId="3" fontId="49" fillId="7" borderId="38" xfId="20" applyNumberFormat="1" applyFont="1" applyFill="1" applyBorder="1" applyAlignment="1">
      <alignment horizontal="right" vertical="center"/>
    </xf>
    <xf numFmtId="0" fontId="51" fillId="8" borderId="37" xfId="20" applyFont="1" applyFill="1" applyBorder="1" applyAlignment="1">
      <alignment horizontal="left" vertical="center" wrapText="1"/>
    </xf>
    <xf numFmtId="0" fontId="50" fillId="8" borderId="37" xfId="20" applyFont="1" applyFill="1" applyBorder="1" applyAlignment="1">
      <alignment horizontal="left" vertical="center" wrapText="1"/>
    </xf>
    <xf numFmtId="3" fontId="51" fillId="8" borderId="37" xfId="20" applyNumberFormat="1" applyFont="1" applyFill="1" applyBorder="1" applyAlignment="1">
      <alignment horizontal="right" vertical="center"/>
    </xf>
    <xf numFmtId="3" fontId="51" fillId="8" borderId="38" xfId="20" applyNumberFormat="1" applyFont="1" applyFill="1" applyBorder="1" applyAlignment="1">
      <alignment horizontal="right" vertical="center"/>
    </xf>
    <xf numFmtId="0" fontId="52" fillId="8" borderId="37" xfId="20" applyFont="1" applyFill="1" applyBorder="1" applyAlignment="1">
      <alignment horizontal="left" vertical="center" wrapText="1"/>
    </xf>
    <xf numFmtId="0" fontId="49" fillId="8" borderId="37" xfId="20" applyFont="1" applyFill="1" applyBorder="1" applyAlignment="1">
      <alignment horizontal="left" vertical="center" wrapText="1"/>
    </xf>
    <xf numFmtId="3" fontId="52" fillId="8" borderId="37" xfId="20" applyNumberFormat="1" applyFont="1" applyFill="1" applyBorder="1" applyAlignment="1">
      <alignment horizontal="right" vertical="center"/>
    </xf>
    <xf numFmtId="3" fontId="52" fillId="8" borderId="38" xfId="20" applyNumberFormat="1" applyFont="1" applyFill="1" applyBorder="1" applyAlignment="1">
      <alignment horizontal="right" vertical="center"/>
    </xf>
    <xf numFmtId="0" fontId="88" fillId="2" borderId="4" xfId="20" applyFont="1" applyFill="1" applyBorder="1" applyAlignment="1">
      <alignment horizontal="left" vertical="center"/>
    </xf>
    <xf numFmtId="0" fontId="42" fillId="4" borderId="1" xfId="0" applyFont="1" applyFill="1" applyBorder="1" applyAlignment="1">
      <alignment horizontal="left" vertical="center"/>
    </xf>
    <xf numFmtId="0" fontId="124" fillId="0" borderId="4" xfId="0" applyFont="1" applyBorder="1" applyAlignment="1">
      <alignment horizontal="center" vertical="center"/>
    </xf>
    <xf numFmtId="0" fontId="37" fillId="0" borderId="4" xfId="0" applyFont="1" applyBorder="1" applyAlignment="1">
      <alignment horizontal="left" vertical="center"/>
    </xf>
    <xf numFmtId="0" fontId="126" fillId="0" borderId="1" xfId="0" applyFont="1" applyBorder="1"/>
    <xf numFmtId="0" fontId="126" fillId="0" borderId="1" xfId="0" applyFont="1" applyBorder="1" applyAlignment="1">
      <alignment wrapText="1"/>
    </xf>
    <xf numFmtId="0" fontId="128" fillId="3" borderId="29" xfId="0" applyFont="1" applyFill="1" applyBorder="1" applyAlignment="1">
      <alignment horizontal="left" vertical="center"/>
    </xf>
    <xf numFmtId="0" fontId="128" fillId="3" borderId="32" xfId="0" applyFont="1" applyFill="1" applyBorder="1" applyAlignment="1">
      <alignment horizontal="right" vertical="center"/>
    </xf>
    <xf numFmtId="0" fontId="128" fillId="3" borderId="33" xfId="0" applyFont="1" applyFill="1" applyBorder="1" applyAlignment="1">
      <alignment horizontal="left" vertical="center"/>
    </xf>
    <xf numFmtId="0" fontId="128" fillId="3" borderId="13" xfId="0" applyFont="1" applyFill="1" applyBorder="1" applyAlignment="1">
      <alignment horizontal="center" vertical="center"/>
    </xf>
    <xf numFmtId="0" fontId="128" fillId="3" borderId="118" xfId="0" applyFont="1" applyFill="1" applyBorder="1" applyAlignment="1">
      <alignment horizontal="center" vertical="center" wrapText="1"/>
    </xf>
    <xf numFmtId="0" fontId="128" fillId="3" borderId="119" xfId="0" applyFont="1" applyFill="1" applyBorder="1" applyAlignment="1">
      <alignment horizontal="center" vertical="center" wrapText="1"/>
    </xf>
    <xf numFmtId="0" fontId="128" fillId="3" borderId="14" xfId="0" applyFont="1" applyFill="1" applyBorder="1" applyAlignment="1">
      <alignment horizontal="center" vertical="center" wrapText="1"/>
    </xf>
    <xf numFmtId="0" fontId="128" fillId="3" borderId="16" xfId="0" applyFont="1" applyFill="1" applyBorder="1" applyAlignment="1">
      <alignment horizontal="center" vertical="center"/>
    </xf>
    <xf numFmtId="0" fontId="128" fillId="3" borderId="17" xfId="0" applyFont="1" applyFill="1" applyBorder="1" applyAlignment="1">
      <alignment horizontal="center" vertical="center"/>
    </xf>
    <xf numFmtId="0" fontId="129" fillId="0" borderId="18" xfId="0" applyFont="1" applyBorder="1" applyAlignment="1">
      <alignment horizontal="center" vertical="center"/>
    </xf>
    <xf numFmtId="0" fontId="129" fillId="0" borderId="19" xfId="0" applyFont="1" applyBorder="1" applyAlignment="1">
      <alignment horizontal="center" vertical="center"/>
    </xf>
    <xf numFmtId="0" fontId="129" fillId="0" borderId="20" xfId="0" applyFont="1" applyBorder="1" applyAlignment="1">
      <alignment horizontal="center" vertical="center"/>
    </xf>
    <xf numFmtId="0" fontId="129" fillId="0" borderId="21" xfId="0" applyFont="1" applyBorder="1" applyAlignment="1">
      <alignment horizontal="center" vertical="center"/>
    </xf>
    <xf numFmtId="0" fontId="87" fillId="0" borderId="22" xfId="0" applyFont="1" applyBorder="1" applyAlignment="1">
      <alignment horizontal="center" vertical="center"/>
    </xf>
    <xf numFmtId="0" fontId="87" fillId="0" borderId="23" xfId="0" applyFont="1" applyBorder="1" applyAlignment="1">
      <alignment horizontal="center" vertical="center"/>
    </xf>
    <xf numFmtId="0" fontId="129" fillId="0" borderId="24" xfId="0" applyFont="1" applyBorder="1" applyAlignment="1">
      <alignment horizontal="center" vertical="center"/>
    </xf>
    <xf numFmtId="0" fontId="126" fillId="4" borderId="6" xfId="0" applyFont="1" applyFill="1" applyBorder="1" applyAlignment="1">
      <alignment horizontal="center" vertical="center"/>
    </xf>
    <xf numFmtId="0" fontId="126" fillId="4" borderId="7" xfId="0" applyFont="1" applyFill="1" applyBorder="1" applyAlignment="1">
      <alignment horizontal="left" vertical="center"/>
    </xf>
    <xf numFmtId="4" fontId="126" fillId="4" borderId="7" xfId="0" applyNumberFormat="1" applyFont="1" applyFill="1" applyBorder="1" applyAlignment="1">
      <alignment horizontal="right" vertical="center"/>
    </xf>
    <xf numFmtId="0" fontId="126" fillId="4" borderId="7" xfId="0" applyFont="1" applyFill="1" applyBorder="1" applyAlignment="1">
      <alignment horizontal="right" vertical="center"/>
    </xf>
    <xf numFmtId="3" fontId="126" fillId="4" borderId="7" xfId="0" applyNumberFormat="1" applyFont="1" applyFill="1" applyBorder="1" applyAlignment="1">
      <alignment horizontal="right" vertical="center"/>
    </xf>
    <xf numFmtId="0" fontId="126" fillId="4" borderId="8" xfId="0" applyFont="1" applyFill="1" applyBorder="1" applyAlignment="1">
      <alignment horizontal="right" vertical="center"/>
    </xf>
    <xf numFmtId="0" fontId="130" fillId="4" borderId="6" xfId="0" applyFont="1" applyFill="1" applyBorder="1" applyAlignment="1">
      <alignment horizontal="center" vertical="center"/>
    </xf>
    <xf numFmtId="0" fontId="130" fillId="4" borderId="7" xfId="0" applyFont="1" applyFill="1" applyBorder="1" applyAlignment="1">
      <alignment horizontal="left" vertical="center"/>
    </xf>
    <xf numFmtId="4" fontId="130" fillId="4" borderId="7" xfId="0" applyNumberFormat="1" applyFont="1" applyFill="1" applyBorder="1" applyAlignment="1">
      <alignment horizontal="right" vertical="center"/>
    </xf>
    <xf numFmtId="0" fontId="130" fillId="4" borderId="7" xfId="0" applyFont="1" applyFill="1" applyBorder="1" applyAlignment="1">
      <alignment horizontal="right" vertical="center"/>
    </xf>
    <xf numFmtId="3" fontId="130" fillId="4" borderId="7" xfId="0" applyNumberFormat="1" applyFont="1" applyFill="1" applyBorder="1" applyAlignment="1">
      <alignment horizontal="right" vertical="center"/>
    </xf>
    <xf numFmtId="0" fontId="130" fillId="4" borderId="8" xfId="0" applyFont="1" applyFill="1" applyBorder="1" applyAlignment="1">
      <alignment horizontal="right" vertical="center"/>
    </xf>
    <xf numFmtId="0" fontId="128" fillId="4" borderId="6" xfId="0" applyFont="1" applyFill="1" applyBorder="1" applyAlignment="1">
      <alignment horizontal="center" vertical="center"/>
    </xf>
    <xf numFmtId="0" fontId="128" fillId="4" borderId="7" xfId="0" applyFont="1" applyFill="1" applyBorder="1" applyAlignment="1">
      <alignment horizontal="left" vertical="center"/>
    </xf>
    <xf numFmtId="4" fontId="128" fillId="4" borderId="7" xfId="0" applyNumberFormat="1" applyFont="1" applyFill="1" applyBorder="1" applyAlignment="1">
      <alignment horizontal="right" vertical="center"/>
    </xf>
    <xf numFmtId="0" fontId="128" fillId="4" borderId="7" xfId="0" applyFont="1" applyFill="1" applyBorder="1" applyAlignment="1">
      <alignment horizontal="right" vertical="center"/>
    </xf>
    <xf numFmtId="3" fontId="128" fillId="4" borderId="7" xfId="0" applyNumberFormat="1" applyFont="1" applyFill="1" applyBorder="1" applyAlignment="1">
      <alignment horizontal="right" vertical="center"/>
    </xf>
    <xf numFmtId="0" fontId="128" fillId="4" borderId="8" xfId="0" applyFont="1" applyFill="1" applyBorder="1" applyAlignment="1">
      <alignment horizontal="right" vertical="center"/>
    </xf>
    <xf numFmtId="0" fontId="129" fillId="0" borderId="25" xfId="0" applyFont="1" applyBorder="1" applyAlignment="1">
      <alignment horizontal="center" vertical="center"/>
    </xf>
    <xf numFmtId="0" fontId="129" fillId="0" borderId="26" xfId="0" applyFont="1" applyBorder="1" applyAlignment="1">
      <alignment horizontal="center" vertical="center"/>
    </xf>
    <xf numFmtId="0" fontId="129" fillId="0" borderId="27" xfId="0" applyFont="1" applyBorder="1" applyAlignment="1">
      <alignment horizontal="center" vertical="center"/>
    </xf>
    <xf numFmtId="0" fontId="129" fillId="0" borderId="28" xfId="0" applyFont="1" applyBorder="1" applyAlignment="1">
      <alignment horizontal="center" vertical="center"/>
    </xf>
    <xf numFmtId="0" fontId="128" fillId="4" borderId="7" xfId="0" applyFont="1" applyFill="1" applyBorder="1" applyAlignment="1">
      <alignment horizontal="left" vertical="center" wrapText="1"/>
    </xf>
    <xf numFmtId="0" fontId="126" fillId="4" borderId="7" xfId="0" applyFont="1" applyFill="1" applyBorder="1" applyAlignment="1">
      <alignment horizontal="left" vertical="center" wrapText="1"/>
    </xf>
    <xf numFmtId="0" fontId="130" fillId="4" borderId="7" xfId="0" applyFont="1" applyFill="1" applyBorder="1" applyAlignment="1">
      <alignment horizontal="left" vertical="center" wrapText="1"/>
    </xf>
    <xf numFmtId="0" fontId="131" fillId="4" borderId="7" xfId="0" applyFont="1" applyFill="1" applyBorder="1" applyAlignment="1">
      <alignment horizontal="left" vertical="center" wrapText="1"/>
    </xf>
    <xf numFmtId="4" fontId="131" fillId="4" borderId="7" xfId="0" applyNumberFormat="1" applyFont="1" applyFill="1" applyBorder="1" applyAlignment="1">
      <alignment horizontal="right" vertical="center"/>
    </xf>
    <xf numFmtId="0" fontId="131" fillId="4" borderId="7" xfId="0" applyFont="1" applyFill="1" applyBorder="1" applyAlignment="1">
      <alignment horizontal="right" vertical="center"/>
    </xf>
    <xf numFmtId="3" fontId="131" fillId="4" borderId="7" xfId="0" applyNumberFormat="1" applyFont="1" applyFill="1" applyBorder="1" applyAlignment="1">
      <alignment horizontal="right" vertical="center"/>
    </xf>
    <xf numFmtId="0" fontId="126" fillId="0" borderId="1" xfId="0" applyFont="1" applyBorder="1" applyAlignment="1">
      <alignment horizontal="left" vertical="top"/>
    </xf>
    <xf numFmtId="0" fontId="126" fillId="0" borderId="95" xfId="0" applyFont="1" applyBorder="1" applyAlignment="1">
      <alignment vertical="center" wrapText="1"/>
    </xf>
    <xf numFmtId="0" fontId="126" fillId="0" borderId="95" xfId="0" applyFont="1" applyBorder="1"/>
    <xf numFmtId="0" fontId="132" fillId="0" borderId="1" xfId="0" applyFont="1" applyBorder="1" applyAlignment="1">
      <alignment wrapText="1"/>
    </xf>
    <xf numFmtId="0" fontId="133" fillId="0" borderId="4" xfId="0" applyFont="1" applyBorder="1" applyAlignment="1">
      <alignment horizontal="center" vertical="center"/>
    </xf>
    <xf numFmtId="0" fontId="133" fillId="0" borderId="5" xfId="0" applyFont="1" applyBorder="1" applyAlignment="1">
      <alignment horizontal="center" vertical="center"/>
    </xf>
    <xf numFmtId="0" fontId="133" fillId="0" borderId="4" xfId="0" applyFont="1" applyBorder="1" applyAlignment="1">
      <alignment horizontal="center" vertical="center" wrapText="1"/>
    </xf>
    <xf numFmtId="0" fontId="134" fillId="0" borderId="4" xfId="0" applyFont="1" applyBorder="1" applyAlignment="1">
      <alignment horizontal="center" vertical="center" wrapText="1"/>
    </xf>
    <xf numFmtId="0" fontId="133" fillId="0" borderId="5" xfId="0" applyFont="1" applyBorder="1" applyAlignment="1">
      <alignment horizontal="center" vertical="center" wrapText="1"/>
    </xf>
    <xf numFmtId="0" fontId="126" fillId="0" borderId="6" xfId="0" applyFont="1" applyBorder="1" applyAlignment="1">
      <alignment horizontal="center" vertical="center"/>
    </xf>
    <xf numFmtId="0" fontId="126" fillId="0" borderId="7" xfId="0" applyFont="1" applyBorder="1" applyAlignment="1">
      <alignment vertical="center"/>
    </xf>
    <xf numFmtId="0" fontId="126" fillId="0" borderId="7" xfId="0" applyFont="1" applyBorder="1" applyAlignment="1">
      <alignment horizontal="center" vertical="center"/>
    </xf>
    <xf numFmtId="0" fontId="126" fillId="0" borderId="7" xfId="0" applyFont="1" applyBorder="1" applyAlignment="1">
      <alignment horizontal="left" vertical="center" wrapText="1"/>
    </xf>
    <xf numFmtId="0" fontId="126" fillId="0" borderId="7" xfId="0" applyFont="1" applyBorder="1" applyAlignment="1">
      <alignment horizontal="left" vertical="center"/>
    </xf>
    <xf numFmtId="0" fontId="126" fillId="0" borderId="7" xfId="0" applyFont="1" applyBorder="1" applyAlignment="1">
      <alignment horizontal="right" vertical="center"/>
    </xf>
    <xf numFmtId="3" fontId="126" fillId="0" borderId="7" xfId="0" applyNumberFormat="1" applyFont="1" applyBorder="1" applyAlignment="1">
      <alignment horizontal="right" vertical="center"/>
    </xf>
    <xf numFmtId="3" fontId="126" fillId="0" borderId="8" xfId="0" applyNumberFormat="1" applyFont="1" applyBorder="1" applyAlignment="1">
      <alignment horizontal="right" vertical="center"/>
    </xf>
    <xf numFmtId="0" fontId="126" fillId="0" borderId="8" xfId="0" applyFont="1" applyBorder="1" applyAlignment="1">
      <alignment horizontal="right" vertical="center"/>
    </xf>
    <xf numFmtId="0" fontId="87" fillId="0" borderId="205" xfId="0" applyFont="1" applyBorder="1" applyAlignment="1">
      <alignment horizontal="left" vertical="center"/>
    </xf>
    <xf numFmtId="0" fontId="87" fillId="0" borderId="95" xfId="0" applyFont="1" applyBorder="1" applyAlignment="1">
      <alignment vertical="center"/>
    </xf>
    <xf numFmtId="0" fontId="87" fillId="0" borderId="1" xfId="0" applyFont="1" applyBorder="1" applyAlignment="1">
      <alignment vertical="center"/>
    </xf>
    <xf numFmtId="0" fontId="87" fillId="0" borderId="201" xfId="0" applyFont="1" applyBorder="1" applyAlignment="1">
      <alignment horizontal="left" vertical="center"/>
    </xf>
    <xf numFmtId="0" fontId="128" fillId="10" borderId="9" xfId="0" applyFont="1" applyFill="1" applyBorder="1" applyAlignment="1">
      <alignment horizontal="left" vertical="center" wrapText="1"/>
    </xf>
    <xf numFmtId="0" fontId="128" fillId="10" borderId="10" xfId="0" applyFont="1" applyFill="1" applyBorder="1" applyAlignment="1">
      <alignment horizontal="left" vertical="center" wrapText="1"/>
    </xf>
    <xf numFmtId="0" fontId="128" fillId="10" borderId="11" xfId="0" applyFont="1" applyFill="1" applyBorder="1" applyAlignment="1">
      <alignment vertical="center" wrapText="1"/>
    </xf>
    <xf numFmtId="0" fontId="128" fillId="10" borderId="29" xfId="0" applyFont="1" applyFill="1" applyBorder="1" applyAlignment="1">
      <alignment horizontal="left" vertical="center" wrapText="1"/>
    </xf>
    <xf numFmtId="0" fontId="128" fillId="10" borderId="30" xfId="0" applyFont="1" applyFill="1" applyBorder="1" applyAlignment="1">
      <alignment horizontal="left" vertical="center" wrapText="1"/>
    </xf>
    <xf numFmtId="0" fontId="128" fillId="10" borderId="31" xfId="0" applyFont="1" applyFill="1" applyBorder="1" applyAlignment="1">
      <alignment vertical="center" wrapText="1"/>
    </xf>
    <xf numFmtId="0" fontId="128" fillId="10" borderId="118" xfId="0" applyFont="1" applyFill="1" applyBorder="1" applyAlignment="1">
      <alignment horizontal="center" vertical="center" wrapText="1"/>
    </xf>
    <xf numFmtId="0" fontId="128" fillId="10" borderId="14" xfId="0" applyFont="1" applyFill="1" applyBorder="1" applyAlignment="1">
      <alignment horizontal="center" vertical="center" wrapText="1"/>
    </xf>
    <xf numFmtId="0" fontId="128" fillId="10" borderId="135" xfId="0" applyFont="1" applyFill="1" applyBorder="1" applyAlignment="1">
      <alignment horizontal="center" vertical="center" wrapText="1"/>
    </xf>
    <xf numFmtId="0" fontId="128" fillId="10" borderId="136" xfId="0" applyFont="1" applyFill="1" applyBorder="1" applyAlignment="1">
      <alignment horizontal="center" vertical="center" wrapText="1"/>
    </xf>
    <xf numFmtId="0" fontId="128" fillId="10" borderId="120" xfId="0" applyFont="1" applyFill="1" applyBorder="1" applyAlignment="1">
      <alignment horizontal="center" vertical="center" wrapText="1"/>
    </xf>
    <xf numFmtId="0" fontId="128" fillId="10" borderId="15" xfId="0" applyFont="1" applyFill="1" applyBorder="1" applyAlignment="1">
      <alignment horizontal="center" vertical="center" wrapText="1"/>
    </xf>
    <xf numFmtId="0" fontId="128" fillId="10" borderId="119" xfId="0" applyFont="1" applyFill="1" applyBorder="1" applyAlignment="1">
      <alignment horizontal="center" vertical="center" wrapText="1"/>
    </xf>
    <xf numFmtId="0" fontId="128" fillId="10" borderId="131" xfId="0" applyFont="1" applyFill="1" applyBorder="1" applyAlignment="1">
      <alignment horizontal="center" vertical="center" wrapText="1"/>
    </xf>
    <xf numFmtId="0" fontId="128" fillId="10" borderId="130" xfId="0" applyFont="1" applyFill="1" applyBorder="1" applyAlignment="1">
      <alignment horizontal="center" vertical="center" wrapText="1"/>
    </xf>
    <xf numFmtId="0" fontId="128" fillId="10" borderId="12" xfId="0" applyFont="1" applyFill="1" applyBorder="1" applyAlignment="1">
      <alignment horizontal="center" vertical="center"/>
    </xf>
    <xf numFmtId="0" fontId="128" fillId="10" borderId="16" xfId="0" applyFont="1" applyFill="1" applyBorder="1" applyAlignment="1">
      <alignment horizontal="center" vertical="center"/>
    </xf>
    <xf numFmtId="0" fontId="128" fillId="10" borderId="17" xfId="0" applyFont="1" applyFill="1" applyBorder="1" applyAlignment="1">
      <alignment horizontal="center" vertical="center"/>
    </xf>
    <xf numFmtId="0" fontId="126" fillId="0" borderId="8" xfId="0" applyFont="1" applyBorder="1" applyAlignment="1">
      <alignment horizontal="right" vertical="center" wrapText="1"/>
    </xf>
    <xf numFmtId="0" fontId="87" fillId="0" borderId="225" xfId="0" applyFont="1" applyBorder="1" applyAlignment="1">
      <alignment horizontal="left" vertical="center"/>
    </xf>
    <xf numFmtId="0" fontId="87" fillId="0" borderId="234" xfId="0" applyFont="1" applyBorder="1" applyAlignment="1">
      <alignment vertical="center"/>
    </xf>
    <xf numFmtId="0" fontId="87" fillId="0" borderId="95" xfId="0" applyFont="1" applyBorder="1" applyAlignment="1">
      <alignment horizontal="left" vertical="center"/>
    </xf>
    <xf numFmtId="0" fontId="87" fillId="0" borderId="1" xfId="0" applyFont="1" applyBorder="1" applyAlignment="1">
      <alignment horizontal="left" vertical="center"/>
    </xf>
    <xf numFmtId="0" fontId="87" fillId="0" borderId="4" xfId="0" applyFont="1" applyBorder="1" applyAlignment="1">
      <alignment horizontal="left" vertical="center"/>
    </xf>
    <xf numFmtId="0" fontId="87" fillId="0" borderId="235" xfId="0" applyFont="1" applyBorder="1" applyAlignment="1">
      <alignment vertical="center"/>
    </xf>
    <xf numFmtId="0" fontId="87" fillId="0" borderId="228" xfId="0" applyFont="1" applyBorder="1" applyAlignment="1">
      <alignment horizontal="left" vertical="center"/>
    </xf>
    <xf numFmtId="0" fontId="87" fillId="0" borderId="236" xfId="0" applyFont="1" applyBorder="1" applyAlignment="1">
      <alignment vertical="center"/>
    </xf>
    <xf numFmtId="0" fontId="130" fillId="0" borderId="1" xfId="0" applyFont="1" applyBorder="1" applyAlignment="1">
      <alignment vertical="top"/>
    </xf>
    <xf numFmtId="0" fontId="2" fillId="0" borderId="1" xfId="0" applyFont="1" applyBorder="1" applyAlignment="1">
      <alignment vertical="top"/>
    </xf>
    <xf numFmtId="0" fontId="135" fillId="0" borderId="4" xfId="0" applyFont="1" applyBorder="1" applyAlignment="1">
      <alignment horizontal="center" vertical="center"/>
    </xf>
    <xf numFmtId="0" fontId="135" fillId="0" borderId="5" xfId="0" applyFont="1" applyBorder="1" applyAlignment="1">
      <alignment horizontal="center" vertical="center"/>
    </xf>
    <xf numFmtId="0" fontId="136" fillId="0" borderId="114" xfId="0" applyFont="1" applyBorder="1" applyAlignment="1">
      <alignment horizontal="center" vertical="center" wrapText="1"/>
    </xf>
    <xf numFmtId="0" fontId="136" fillId="0" borderId="75" xfId="0" applyFont="1" applyBorder="1" applyAlignment="1">
      <alignment horizontal="center" vertical="center" wrapText="1"/>
    </xf>
    <xf numFmtId="0" fontId="137" fillId="0" borderId="7" xfId="0" applyFont="1" applyBorder="1" applyAlignment="1">
      <alignment horizontal="center" vertical="center"/>
    </xf>
    <xf numFmtId="0" fontId="137" fillId="0" borderId="7" xfId="0" applyFont="1" applyBorder="1" applyAlignment="1">
      <alignment horizontal="left" vertical="center" wrapText="1"/>
    </xf>
    <xf numFmtId="0" fontId="137" fillId="0" borderId="7" xfId="0" applyFont="1" applyBorder="1" applyAlignment="1">
      <alignment horizontal="left" vertical="center"/>
    </xf>
    <xf numFmtId="0" fontId="137" fillId="0" borderId="7" xfId="0" applyFont="1" applyBorder="1" applyAlignment="1">
      <alignment horizontal="right" vertical="center"/>
    </xf>
    <xf numFmtId="3" fontId="137" fillId="0" borderId="7" xfId="0" applyNumberFormat="1" applyFont="1" applyBorder="1" applyAlignment="1">
      <alignment horizontal="right" vertical="center"/>
    </xf>
    <xf numFmtId="0" fontId="137" fillId="0" borderId="8" xfId="0" applyFont="1" applyBorder="1" applyAlignment="1">
      <alignment horizontal="right" vertical="center"/>
    </xf>
    <xf numFmtId="3" fontId="137" fillId="0" borderId="8" xfId="0" applyNumberFormat="1" applyFont="1" applyBorder="1" applyAlignment="1">
      <alignment horizontal="right" vertical="center"/>
    </xf>
    <xf numFmtId="0" fontId="137" fillId="0" borderId="1" xfId="0" applyFont="1" applyBorder="1" applyAlignment="1">
      <alignment wrapText="1"/>
    </xf>
    <xf numFmtId="0" fontId="140" fillId="0" borderId="4" xfId="0" applyFont="1" applyBorder="1" applyAlignment="1">
      <alignment horizontal="left" vertical="center"/>
    </xf>
    <xf numFmtId="0" fontId="140" fillId="0" borderId="205" xfId="0" applyFont="1" applyBorder="1" applyAlignment="1">
      <alignment vertical="center"/>
    </xf>
    <xf numFmtId="0" fontId="140" fillId="0" borderId="201" xfId="0" applyFont="1" applyBorder="1" applyAlignment="1">
      <alignment vertical="center"/>
    </xf>
    <xf numFmtId="0" fontId="72" fillId="0" borderId="1" xfId="0" applyFont="1" applyBorder="1" applyAlignment="1">
      <alignment wrapText="1"/>
    </xf>
    <xf numFmtId="0" fontId="133" fillId="0" borderId="2" xfId="0" applyFont="1" applyBorder="1" applyAlignment="1">
      <alignment horizontal="center" vertical="center" wrapText="1"/>
    </xf>
    <xf numFmtId="0" fontId="133" fillId="0" borderId="3" xfId="0" applyFont="1" applyBorder="1" applyAlignment="1">
      <alignment horizontal="center" vertical="center" wrapText="1"/>
    </xf>
    <xf numFmtId="0" fontId="141" fillId="0" borderId="35" xfId="0" applyFont="1" applyBorder="1" applyAlignment="1">
      <alignment horizontal="center" vertical="center" wrapText="1"/>
    </xf>
    <xf numFmtId="0" fontId="126" fillId="0" borderId="36" xfId="0" applyFont="1" applyBorder="1" applyAlignment="1">
      <alignment horizontal="center" vertical="center"/>
    </xf>
    <xf numFmtId="0" fontId="126" fillId="0" borderId="37" xfId="0" applyFont="1" applyBorder="1" applyAlignment="1">
      <alignment horizontal="center" vertical="center"/>
    </xf>
    <xf numFmtId="0" fontId="126" fillId="0" borderId="37" xfId="0" applyFont="1" applyBorder="1" applyAlignment="1">
      <alignment horizontal="left" vertical="center" wrapText="1"/>
    </xf>
    <xf numFmtId="0" fontId="126" fillId="11" borderId="37" xfId="0" applyFont="1" applyFill="1" applyBorder="1" applyAlignment="1">
      <alignment horizontal="left" vertical="center" wrapText="1"/>
    </xf>
    <xf numFmtId="0" fontId="142" fillId="11" borderId="37" xfId="0" applyFont="1" applyFill="1" applyBorder="1" applyAlignment="1">
      <alignment horizontal="left" vertical="center" wrapText="1"/>
    </xf>
    <xf numFmtId="3" fontId="126" fillId="11" borderId="37" xfId="0" applyNumberFormat="1" applyFont="1" applyFill="1" applyBorder="1" applyAlignment="1">
      <alignment horizontal="right" vertical="center"/>
    </xf>
    <xf numFmtId="0" fontId="143" fillId="11" borderId="38" xfId="0" applyFont="1" applyFill="1" applyBorder="1" applyAlignment="1">
      <alignment horizontal="right" vertical="center"/>
    </xf>
    <xf numFmtId="3" fontId="143" fillId="11" borderId="38" xfId="0" applyNumberFormat="1" applyFont="1" applyFill="1" applyBorder="1" applyAlignment="1">
      <alignment horizontal="right" vertical="center"/>
    </xf>
    <xf numFmtId="0" fontId="144" fillId="12" borderId="37" xfId="0" applyFont="1" applyFill="1" applyBorder="1" applyAlignment="1">
      <alignment horizontal="left" vertical="center" wrapText="1"/>
    </xf>
    <xf numFmtId="0" fontId="142" fillId="12" borderId="37" xfId="0" applyFont="1" applyFill="1" applyBorder="1" applyAlignment="1">
      <alignment horizontal="left" vertical="center" wrapText="1"/>
    </xf>
    <xf numFmtId="0" fontId="144" fillId="12" borderId="37" xfId="0" applyFont="1" applyFill="1" applyBorder="1" applyAlignment="1">
      <alignment horizontal="right" vertical="center"/>
    </xf>
    <xf numFmtId="3" fontId="144" fillId="12" borderId="37" xfId="0" applyNumberFormat="1" applyFont="1" applyFill="1" applyBorder="1" applyAlignment="1">
      <alignment horizontal="right" vertical="center"/>
    </xf>
    <xf numFmtId="3" fontId="145" fillId="12" borderId="38" xfId="0" applyNumberFormat="1" applyFont="1" applyFill="1" applyBorder="1" applyAlignment="1">
      <alignment horizontal="right" vertical="center"/>
    </xf>
    <xf numFmtId="0" fontId="145" fillId="12" borderId="38" xfId="0" applyFont="1" applyFill="1" applyBorder="1" applyAlignment="1">
      <alignment horizontal="right" vertical="center"/>
    </xf>
    <xf numFmtId="0" fontId="128" fillId="12" borderId="37" xfId="0" applyFont="1" applyFill="1" applyBorder="1" applyAlignment="1">
      <alignment horizontal="left" vertical="center" wrapText="1"/>
    </xf>
    <xf numFmtId="0" fontId="126" fillId="12" borderId="37" xfId="0" applyFont="1" applyFill="1" applyBorder="1" applyAlignment="1">
      <alignment horizontal="left" vertical="center" wrapText="1"/>
    </xf>
    <xf numFmtId="0" fontId="128" fillId="12" borderId="37" xfId="0" applyFont="1" applyFill="1" applyBorder="1" applyAlignment="1">
      <alignment horizontal="right" vertical="center"/>
    </xf>
    <xf numFmtId="3" fontId="128" fillId="12" borderId="37" xfId="0" applyNumberFormat="1" applyFont="1" applyFill="1" applyBorder="1" applyAlignment="1">
      <alignment horizontal="right" vertical="center"/>
    </xf>
    <xf numFmtId="3" fontId="127" fillId="12" borderId="38" xfId="0" applyNumberFormat="1" applyFont="1" applyFill="1" applyBorder="1" applyAlignment="1">
      <alignment horizontal="right" vertical="center"/>
    </xf>
    <xf numFmtId="0" fontId="126" fillId="11" borderId="37" xfId="0" applyFont="1" applyFill="1" applyBorder="1" applyAlignment="1">
      <alignment horizontal="right" vertical="center"/>
    </xf>
    <xf numFmtId="0" fontId="127" fillId="12" borderId="38" xfId="0" applyFont="1" applyFill="1" applyBorder="1" applyAlignment="1">
      <alignment horizontal="right" vertical="center"/>
    </xf>
    <xf numFmtId="0" fontId="128" fillId="10" borderId="39" xfId="0" applyFont="1" applyFill="1" applyBorder="1" applyAlignment="1">
      <alignment horizontal="center" vertical="center" wrapText="1"/>
    </xf>
    <xf numFmtId="0" fontId="128" fillId="10" borderId="42" xfId="0" applyFont="1" applyFill="1" applyBorder="1" applyAlignment="1">
      <alignment horizontal="center" vertical="center" wrapText="1"/>
    </xf>
    <xf numFmtId="0" fontId="130" fillId="0" borderId="45" xfId="0" applyFont="1" applyBorder="1" applyAlignment="1">
      <alignment horizontal="center" vertical="center" wrapText="1"/>
    </xf>
    <xf numFmtId="0" fontId="130" fillId="0" borderId="86" xfId="0" applyFont="1" applyBorder="1" applyAlignment="1">
      <alignment horizontal="center" vertical="center" wrapText="1"/>
    </xf>
    <xf numFmtId="0" fontId="130" fillId="0" borderId="24" xfId="0" applyFont="1" applyBorder="1" applyAlignment="1">
      <alignment horizontal="center" vertical="center" wrapText="1"/>
    </xf>
    <xf numFmtId="0" fontId="130" fillId="0" borderId="87" xfId="0" applyFont="1" applyBorder="1" applyAlignment="1">
      <alignment horizontal="center" vertical="center" wrapText="1"/>
    </xf>
    <xf numFmtId="0" fontId="130" fillId="0" borderId="150" xfId="0" applyFont="1" applyBorder="1" applyAlignment="1">
      <alignment horizontal="center" vertical="center" wrapText="1"/>
    </xf>
    <xf numFmtId="0" fontId="146" fillId="11" borderId="47" xfId="0" applyFont="1" applyFill="1" applyBorder="1" applyAlignment="1">
      <alignment horizontal="center" vertical="center"/>
    </xf>
    <xf numFmtId="0" fontId="126" fillId="11" borderId="48" xfId="0" applyFont="1" applyFill="1" applyBorder="1" applyAlignment="1">
      <alignment horizontal="left" vertical="center" wrapText="1"/>
    </xf>
    <xf numFmtId="0" fontId="126" fillId="11" borderId="49" xfId="0" applyFont="1" applyFill="1" applyBorder="1" applyAlignment="1">
      <alignment horizontal="center" vertical="center"/>
    </xf>
    <xf numFmtId="0" fontId="126" fillId="11" borderId="50" xfId="0" applyFont="1" applyFill="1" applyBorder="1" applyAlignment="1">
      <alignment horizontal="right" vertical="center" wrapText="1"/>
    </xf>
    <xf numFmtId="0" fontId="126" fillId="11" borderId="49" xfId="0" applyFont="1" applyFill="1" applyBorder="1" applyAlignment="1">
      <alignment horizontal="right" vertical="center" wrapText="1"/>
    </xf>
    <xf numFmtId="0" fontId="126" fillId="11" borderId="49" xfId="0" applyFont="1" applyFill="1" applyBorder="1" applyAlignment="1">
      <alignment horizontal="right" vertical="center"/>
    </xf>
    <xf numFmtId="0" fontId="126" fillId="11" borderId="51" xfId="0" applyFont="1" applyFill="1" applyBorder="1" applyAlignment="1">
      <alignment horizontal="right" vertical="center"/>
    </xf>
    <xf numFmtId="0" fontId="133" fillId="0" borderId="45" xfId="0" applyFont="1" applyBorder="1" applyAlignment="1">
      <alignment horizontal="center" vertical="center" wrapText="1"/>
    </xf>
    <xf numFmtId="0" fontId="146" fillId="11" borderId="52" xfId="0" applyFont="1" applyFill="1" applyBorder="1" applyAlignment="1">
      <alignment horizontal="center" vertical="center"/>
    </xf>
    <xf numFmtId="0" fontId="126" fillId="11" borderId="53" xfId="0" applyFont="1" applyFill="1" applyBorder="1" applyAlignment="1">
      <alignment horizontal="left" vertical="center" wrapText="1"/>
    </xf>
    <xf numFmtId="0" fontId="130" fillId="0" borderId="46" xfId="0" applyFont="1" applyBorder="1" applyAlignment="1">
      <alignment horizontal="center" vertical="center"/>
    </xf>
    <xf numFmtId="0" fontId="146" fillId="0" borderId="47" xfId="0" applyFont="1" applyBorder="1" applyAlignment="1">
      <alignment horizontal="center" vertical="center"/>
    </xf>
    <xf numFmtId="0" fontId="126" fillId="0" borderId="53" xfId="0" applyFont="1" applyBorder="1" applyAlignment="1">
      <alignment horizontal="left" vertical="center" wrapText="1"/>
    </xf>
    <xf numFmtId="0" fontId="126" fillId="0" borderId="49" xfId="0" applyFont="1" applyBorder="1" applyAlignment="1">
      <alignment horizontal="center" vertical="center"/>
    </xf>
    <xf numFmtId="0" fontId="126" fillId="0" borderId="49" xfId="0" applyFont="1" applyBorder="1" applyAlignment="1">
      <alignment horizontal="left" vertical="center"/>
    </xf>
    <xf numFmtId="3" fontId="126" fillId="0" borderId="49" xfId="0" applyNumberFormat="1" applyFont="1" applyBorder="1" applyAlignment="1">
      <alignment horizontal="right" vertical="center" wrapText="1"/>
    </xf>
    <xf numFmtId="0" fontId="126" fillId="0" borderId="49" xfId="0" applyFont="1" applyBorder="1" applyAlignment="1">
      <alignment horizontal="right" vertical="center"/>
    </xf>
    <xf numFmtId="0" fontId="126" fillId="0" borderId="51" xfId="0" applyFont="1" applyBorder="1" applyAlignment="1">
      <alignment horizontal="right" vertical="center"/>
    </xf>
    <xf numFmtId="3" fontId="126" fillId="0" borderId="49" xfId="0" applyNumberFormat="1" applyFont="1" applyBorder="1" applyAlignment="1">
      <alignment horizontal="right" vertical="center"/>
    </xf>
    <xf numFmtId="0" fontId="126" fillId="11" borderId="1" xfId="0" applyFont="1" applyFill="1" applyBorder="1" applyAlignment="1">
      <alignment horizontal="left" vertical="center"/>
    </xf>
    <xf numFmtId="0" fontId="87" fillId="0" borderId="235" xfId="0" applyFont="1" applyBorder="1" applyAlignment="1">
      <alignment horizontal="left" vertical="center"/>
    </xf>
    <xf numFmtId="0" fontId="129" fillId="0" borderId="1" xfId="0" applyFont="1" applyBorder="1" applyAlignment="1">
      <alignment vertical="center"/>
    </xf>
    <xf numFmtId="0" fontId="129" fillId="0" borderId="1" xfId="0" applyFont="1" applyBorder="1" applyAlignment="1">
      <alignment horizontal="center" vertical="center"/>
    </xf>
    <xf numFmtId="0" fontId="65" fillId="2" borderId="1" xfId="21" applyNumberFormat="1" applyFont="1" applyFill="1" applyBorder="1" applyAlignment="1" applyProtection="1">
      <alignment wrapText="1"/>
      <protection locked="0"/>
    </xf>
    <xf numFmtId="0" fontId="23" fillId="2" borderId="1" xfId="21" applyNumberFormat="1" applyFont="1" applyFill="1" applyBorder="1" applyAlignment="1" applyProtection="1">
      <alignment horizontal="left" vertical="top"/>
    </xf>
    <xf numFmtId="0" fontId="21" fillId="2" borderId="18" xfId="21" applyNumberFormat="1" applyFont="1" applyFill="1" applyBorder="1" applyAlignment="1" applyProtection="1">
      <alignment horizontal="center" vertical="center"/>
    </xf>
    <xf numFmtId="0" fontId="21" fillId="2" borderId="19" xfId="21" applyNumberFormat="1" applyFont="1" applyFill="1" applyBorder="1" applyAlignment="1" applyProtection="1">
      <alignment horizontal="center" vertical="center"/>
    </xf>
    <xf numFmtId="0" fontId="21" fillId="2" borderId="20" xfId="21" applyNumberFormat="1" applyFont="1" applyFill="1" applyBorder="1" applyAlignment="1" applyProtection="1">
      <alignment horizontal="center" vertical="center"/>
    </xf>
    <xf numFmtId="0" fontId="21" fillId="2" borderId="21" xfId="21" applyNumberFormat="1" applyFont="1" applyFill="1" applyBorder="1" applyAlignment="1" applyProtection="1">
      <alignment horizontal="center" vertical="center"/>
    </xf>
    <xf numFmtId="0" fontId="22" fillId="2" borderId="22" xfId="21" applyNumberFormat="1" applyFont="1" applyFill="1" applyBorder="1" applyAlignment="1" applyProtection="1">
      <alignment horizontal="center" vertical="center"/>
    </xf>
    <xf numFmtId="0" fontId="22" fillId="2" borderId="23" xfId="21" applyNumberFormat="1" applyFont="1" applyFill="1" applyBorder="1" applyAlignment="1" applyProtection="1">
      <alignment horizontal="center" vertical="center"/>
    </xf>
    <xf numFmtId="0" fontId="21" fillId="2" borderId="24" xfId="21" applyNumberFormat="1" applyFont="1" applyFill="1" applyBorder="1" applyAlignment="1" applyProtection="1">
      <alignment horizontal="center" vertical="center"/>
    </xf>
    <xf numFmtId="0" fontId="23" fillId="7" borderId="6" xfId="21" applyNumberFormat="1" applyFont="1" applyFill="1" applyBorder="1" applyAlignment="1" applyProtection="1">
      <alignment horizontal="center" vertical="center"/>
    </xf>
    <xf numFmtId="0" fontId="23" fillId="7" borderId="7" xfId="21" applyNumberFormat="1" applyFont="1" applyFill="1" applyBorder="1" applyAlignment="1" applyProtection="1">
      <alignment horizontal="left" vertical="center"/>
    </xf>
    <xf numFmtId="3" fontId="23" fillId="7" borderId="7" xfId="21" applyNumberFormat="1" applyFont="1" applyFill="1" applyBorder="1" applyAlignment="1" applyProtection="1">
      <alignment horizontal="right" vertical="center"/>
    </xf>
    <xf numFmtId="3" fontId="23" fillId="7" borderId="8" xfId="21" applyNumberFormat="1" applyFont="1" applyFill="1" applyBorder="1" applyAlignment="1" applyProtection="1">
      <alignment horizontal="right" vertical="center"/>
    </xf>
    <xf numFmtId="0" fontId="24" fillId="7" borderId="6" xfId="21" applyNumberFormat="1" applyFont="1" applyFill="1" applyBorder="1" applyAlignment="1" applyProtection="1">
      <alignment horizontal="center" vertical="center"/>
    </xf>
    <xf numFmtId="0" fontId="24" fillId="7" borderId="7" xfId="21" applyNumberFormat="1" applyFont="1" applyFill="1" applyBorder="1" applyAlignment="1" applyProtection="1">
      <alignment horizontal="left" vertical="center"/>
    </xf>
    <xf numFmtId="3" fontId="24" fillId="7" borderId="7" xfId="21" applyNumberFormat="1" applyFont="1" applyFill="1" applyBorder="1" applyAlignment="1" applyProtection="1">
      <alignment horizontal="right" vertical="center"/>
    </xf>
    <xf numFmtId="3" fontId="24" fillId="7" borderId="8" xfId="21" applyNumberFormat="1" applyFont="1" applyFill="1" applyBorder="1" applyAlignment="1" applyProtection="1">
      <alignment horizontal="right" vertical="center"/>
    </xf>
    <xf numFmtId="0" fontId="20" fillId="7" borderId="6" xfId="21" applyNumberFormat="1" applyFont="1" applyFill="1" applyBorder="1" applyAlignment="1" applyProtection="1">
      <alignment horizontal="center" vertical="center"/>
    </xf>
    <xf numFmtId="0" fontId="20" fillId="7" borderId="7" xfId="21" applyNumberFormat="1" applyFont="1" applyFill="1" applyBorder="1" applyAlignment="1" applyProtection="1">
      <alignment horizontal="left" vertical="center"/>
    </xf>
    <xf numFmtId="3" fontId="20" fillId="7" borderId="7" xfId="21" applyNumberFormat="1" applyFont="1" applyFill="1" applyBorder="1" applyAlignment="1" applyProtection="1">
      <alignment horizontal="right" vertical="center"/>
    </xf>
    <xf numFmtId="3" fontId="20" fillId="7" borderId="8" xfId="21" applyNumberFormat="1" applyFont="1" applyFill="1" applyBorder="1" applyAlignment="1" applyProtection="1">
      <alignment horizontal="right" vertical="center"/>
    </xf>
    <xf numFmtId="0" fontId="21" fillId="2" borderId="25" xfId="21" applyNumberFormat="1" applyFont="1" applyFill="1" applyBorder="1" applyAlignment="1" applyProtection="1">
      <alignment horizontal="center" vertical="center"/>
    </xf>
    <xf numFmtId="0" fontId="21" fillId="2" borderId="26" xfId="21" applyNumberFormat="1" applyFont="1" applyFill="1" applyBorder="1" applyAlignment="1" applyProtection="1">
      <alignment horizontal="center" vertical="center"/>
    </xf>
    <xf numFmtId="0" fontId="21" fillId="2" borderId="27" xfId="21" applyNumberFormat="1" applyFont="1" applyFill="1" applyBorder="1" applyAlignment="1" applyProtection="1">
      <alignment horizontal="center" vertical="center"/>
    </xf>
    <xf numFmtId="0" fontId="21" fillId="2" borderId="28" xfId="21" applyNumberFormat="1" applyFont="1" applyFill="1" applyBorder="1" applyAlignment="1" applyProtection="1">
      <alignment horizontal="center" vertical="center"/>
    </xf>
    <xf numFmtId="0" fontId="20" fillId="7" borderId="7" xfId="21" applyNumberFormat="1" applyFont="1" applyFill="1" applyBorder="1" applyAlignment="1" applyProtection="1">
      <alignment horizontal="left" vertical="center" wrapText="1"/>
    </xf>
    <xf numFmtId="0" fontId="23" fillId="7" borderId="7" xfId="21" applyNumberFormat="1" applyFont="1" applyFill="1" applyBorder="1" applyAlignment="1" applyProtection="1">
      <alignment horizontal="left" vertical="center" wrapText="1"/>
    </xf>
    <xf numFmtId="0" fontId="24" fillId="7" borderId="7" xfId="21" applyNumberFormat="1" applyFont="1" applyFill="1" applyBorder="1" applyAlignment="1" applyProtection="1">
      <alignment horizontal="left" vertical="center" wrapText="1"/>
    </xf>
    <xf numFmtId="0" fontId="68" fillId="7" borderId="7" xfId="21" applyNumberFormat="1" applyFont="1" applyFill="1" applyBorder="1" applyAlignment="1" applyProtection="1">
      <alignment horizontal="left" vertical="center" wrapText="1"/>
    </xf>
    <xf numFmtId="3" fontId="68" fillId="7" borderId="7" xfId="21" applyNumberFormat="1" applyFont="1" applyFill="1" applyBorder="1" applyAlignment="1" applyProtection="1">
      <alignment horizontal="right" vertical="center"/>
    </xf>
    <xf numFmtId="3" fontId="68" fillId="7" borderId="8" xfId="21" applyNumberFormat="1" applyFont="1" applyFill="1" applyBorder="1" applyAlignment="1" applyProtection="1">
      <alignment horizontal="right" vertical="center"/>
    </xf>
    <xf numFmtId="0" fontId="22" fillId="2" borderId="1" xfId="21" applyNumberFormat="1" applyFont="1" applyFill="1" applyBorder="1" applyAlignment="1" applyProtection="1">
      <alignment horizontal="left" vertical="center"/>
    </xf>
    <xf numFmtId="165" fontId="23" fillId="7" borderId="7" xfId="2" applyNumberFormat="1" applyFont="1" applyFill="1" applyBorder="1" applyAlignment="1" applyProtection="1">
      <alignment horizontal="right" vertical="center"/>
    </xf>
    <xf numFmtId="165" fontId="24" fillId="7" borderId="7" xfId="2" applyNumberFormat="1" applyFont="1" applyFill="1" applyBorder="1" applyAlignment="1" applyProtection="1">
      <alignment horizontal="right" vertical="center"/>
    </xf>
    <xf numFmtId="165" fontId="20" fillId="7" borderId="7" xfId="2" applyNumberFormat="1" applyFont="1" applyFill="1" applyBorder="1" applyAlignment="1" applyProtection="1">
      <alignment horizontal="right" vertical="center"/>
    </xf>
    <xf numFmtId="165" fontId="21" fillId="2" borderId="25" xfId="2" applyNumberFormat="1" applyFont="1" applyFill="1" applyBorder="1" applyAlignment="1" applyProtection="1">
      <alignment horizontal="center" vertical="center"/>
    </xf>
    <xf numFmtId="165" fontId="21" fillId="2" borderId="18" xfId="2" applyNumberFormat="1" applyFont="1" applyFill="1" applyBorder="1" applyAlignment="1" applyProtection="1">
      <alignment horizontal="center" vertical="center"/>
    </xf>
    <xf numFmtId="165" fontId="68" fillId="7" borderId="7" xfId="2" applyNumberFormat="1" applyFont="1" applyFill="1" applyBorder="1" applyAlignment="1" applyProtection="1">
      <alignment horizontal="right" vertical="center"/>
    </xf>
    <xf numFmtId="0" fontId="22" fillId="2" borderId="247" xfId="21" applyNumberFormat="1" applyFont="1" applyFill="1" applyBorder="1" applyAlignment="1" applyProtection="1">
      <alignment horizontal="left" vertical="center"/>
    </xf>
    <xf numFmtId="0" fontId="22" fillId="2" borderId="248" xfId="21" applyNumberFormat="1" applyFont="1" applyFill="1" applyBorder="1" applyAlignment="1" applyProtection="1">
      <alignment horizontal="left" vertical="center"/>
    </xf>
    <xf numFmtId="0" fontId="22" fillId="2" borderId="249" xfId="21" applyNumberFormat="1" applyFont="1" applyFill="1" applyBorder="1" applyAlignment="1" applyProtection="1">
      <alignment horizontal="left" vertical="center"/>
    </xf>
    <xf numFmtId="0" fontId="66" fillId="2" borderId="29" xfId="21" applyNumberFormat="1" applyFont="1" applyFill="1" applyBorder="1" applyAlignment="1" applyProtection="1">
      <alignment horizontal="left" vertical="center"/>
    </xf>
    <xf numFmtId="0" fontId="66" fillId="2" borderId="32" xfId="21" applyNumberFormat="1" applyFont="1" applyFill="1" applyBorder="1" applyAlignment="1" applyProtection="1">
      <alignment horizontal="right" vertical="center"/>
    </xf>
    <xf numFmtId="164" fontId="66" fillId="2" borderId="33" xfId="21" applyNumberFormat="1" applyFont="1" applyFill="1" applyBorder="1" applyAlignment="1" applyProtection="1">
      <alignment horizontal="left" vertical="center"/>
    </xf>
    <xf numFmtId="0" fontId="66" fillId="2" borderId="13" xfId="21" applyNumberFormat="1" applyFont="1" applyFill="1" applyBorder="1" applyAlignment="1" applyProtection="1">
      <alignment horizontal="center" vertical="center" wrapText="1"/>
    </xf>
    <xf numFmtId="0" fontId="67" fillId="2" borderId="14" xfId="21" applyNumberFormat="1" applyFont="1" applyFill="1" applyBorder="1" applyAlignment="1" applyProtection="1">
      <alignment horizontal="center" vertical="center" wrapText="1"/>
    </xf>
    <xf numFmtId="0" fontId="67" fillId="2" borderId="15" xfId="21" applyNumberFormat="1" applyFont="1" applyFill="1" applyBorder="1" applyAlignment="1" applyProtection="1">
      <alignment horizontal="center" vertical="center" wrapText="1"/>
    </xf>
    <xf numFmtId="0" fontId="67" fillId="2" borderId="166" xfId="21" applyNumberFormat="1" applyFont="1" applyFill="1" applyBorder="1" applyAlignment="1" applyProtection="1">
      <alignment horizontal="center" vertical="center" wrapText="1"/>
    </xf>
    <xf numFmtId="0" fontId="67" fillId="2" borderId="167" xfId="21" applyNumberFormat="1" applyFont="1" applyFill="1" applyBorder="1" applyAlignment="1" applyProtection="1">
      <alignment horizontal="center" vertical="center" wrapText="1"/>
    </xf>
    <xf numFmtId="0" fontId="67" fillId="2" borderId="168" xfId="21" applyNumberFormat="1" applyFont="1" applyFill="1" applyBorder="1" applyAlignment="1" applyProtection="1">
      <alignment horizontal="center" vertical="center" wrapText="1"/>
    </xf>
    <xf numFmtId="0" fontId="66" fillId="2" borderId="16" xfId="21" applyNumberFormat="1" applyFont="1" applyFill="1" applyBorder="1" applyAlignment="1" applyProtection="1">
      <alignment horizontal="center" vertical="center"/>
    </xf>
    <xf numFmtId="0" fontId="66" fillId="2" borderId="17" xfId="21" applyNumberFormat="1" applyFont="1" applyFill="1" applyBorder="1" applyAlignment="1" applyProtection="1">
      <alignment horizontal="center" vertical="center"/>
    </xf>
    <xf numFmtId="165" fontId="23" fillId="7" borderId="8" xfId="2" applyNumberFormat="1" applyFont="1" applyFill="1" applyBorder="1" applyAlignment="1" applyProtection="1">
      <alignment horizontal="right" vertical="center"/>
    </xf>
    <xf numFmtId="0" fontId="64" fillId="2" borderId="1" xfId="22"/>
    <xf numFmtId="0" fontId="65" fillId="2" borderId="1" xfId="22" applyNumberFormat="1" applyFont="1" applyFill="1" applyBorder="1" applyAlignment="1" applyProtection="1">
      <alignment wrapText="1"/>
      <protection locked="0"/>
    </xf>
    <xf numFmtId="0" fontId="147" fillId="2" borderId="1" xfId="22" applyNumberFormat="1" applyFont="1" applyFill="1" applyBorder="1" applyAlignment="1" applyProtection="1">
      <alignment horizontal="left" vertical="top"/>
    </xf>
    <xf numFmtId="0" fontId="69" fillId="2" borderId="6" xfId="22" applyNumberFormat="1" applyFont="1" applyFill="1" applyBorder="1" applyAlignment="1" applyProtection="1">
      <alignment horizontal="center" vertical="center"/>
    </xf>
    <xf numFmtId="0" fontId="69" fillId="2" borderId="7" xfId="22" applyNumberFormat="1" applyFont="1" applyFill="1" applyBorder="1" applyAlignment="1" applyProtection="1">
      <alignment horizontal="left" vertical="center"/>
    </xf>
    <xf numFmtId="0" fontId="69" fillId="2" borderId="7" xfId="22" applyNumberFormat="1" applyFont="1" applyFill="1" applyBorder="1" applyAlignment="1" applyProtection="1">
      <alignment horizontal="center" vertical="center"/>
    </xf>
    <xf numFmtId="0" fontId="69" fillId="2" borderId="7" xfId="22" applyNumberFormat="1" applyFont="1" applyFill="1" applyBorder="1" applyAlignment="1" applyProtection="1">
      <alignment horizontal="left" vertical="center" wrapText="1"/>
    </xf>
    <xf numFmtId="3" fontId="69" fillId="2" borderId="7" xfId="22" applyNumberFormat="1" applyFont="1" applyFill="1" applyBorder="1" applyAlignment="1" applyProtection="1">
      <alignment horizontal="right" vertical="center"/>
    </xf>
    <xf numFmtId="3" fontId="69" fillId="2" borderId="7" xfId="22" applyNumberFormat="1" applyFont="1" applyFill="1" applyBorder="1" applyAlignment="1" applyProtection="1">
      <alignment vertical="center" wrapText="1"/>
    </xf>
    <xf numFmtId="0" fontId="25" fillId="2" borderId="4" xfId="22" applyNumberFormat="1" applyFont="1" applyFill="1" applyBorder="1" applyAlignment="1" applyProtection="1">
      <alignment horizontal="center" vertical="center"/>
    </xf>
    <xf numFmtId="0" fontId="25" fillId="2" borderId="5" xfId="22" applyNumberFormat="1" applyFont="1" applyFill="1" applyBorder="1" applyAlignment="1" applyProtection="1">
      <alignment horizontal="center" vertical="center"/>
    </xf>
    <xf numFmtId="0" fontId="25" fillId="2" borderId="5" xfId="22" applyNumberFormat="1" applyFont="1" applyFill="1" applyBorder="1" applyAlignment="1" applyProtection="1">
      <alignment horizontal="center" vertical="center" wrapText="1"/>
    </xf>
    <xf numFmtId="0" fontId="22" fillId="2" borderId="4" xfId="22" applyNumberFormat="1" applyFont="1" applyFill="1" applyBorder="1" applyAlignment="1" applyProtection="1">
      <alignment horizontal="left" vertical="center"/>
    </xf>
    <xf numFmtId="0" fontId="25" fillId="2" borderId="4" xfId="22" applyNumberFormat="1" applyFont="1" applyFill="1" applyBorder="1" applyAlignment="1" applyProtection="1">
      <alignment horizontal="center" vertical="center" wrapText="1"/>
    </xf>
    <xf numFmtId="0" fontId="148" fillId="2" borderId="1" xfId="22" applyFont="1"/>
    <xf numFmtId="3" fontId="70" fillId="2" borderId="8" xfId="22" applyNumberFormat="1" applyFont="1" applyFill="1" applyBorder="1" applyAlignment="1" applyProtection="1">
      <alignment horizontal="right" vertical="center"/>
    </xf>
    <xf numFmtId="0" fontId="22" fillId="2" borderId="254" xfId="22" applyNumberFormat="1" applyFont="1" applyFill="1" applyBorder="1" applyAlignment="1" applyProtection="1">
      <alignment horizontal="left" vertical="center"/>
    </xf>
    <xf numFmtId="0" fontId="22" fillId="2" borderId="259" xfId="22" applyNumberFormat="1" applyFont="1" applyFill="1" applyBorder="1" applyAlignment="1" applyProtection="1">
      <alignment horizontal="left" vertical="center"/>
    </xf>
    <xf numFmtId="0" fontId="69" fillId="2" borderId="165" xfId="22" applyNumberFormat="1" applyFont="1" applyFill="1" applyBorder="1" applyAlignment="1" applyProtection="1">
      <alignment horizontal="center" vertical="center"/>
    </xf>
    <xf numFmtId="0" fontId="69" fillId="2" borderId="86" xfId="22" applyNumberFormat="1" applyFont="1" applyFill="1" applyBorder="1" applyAlignment="1" applyProtection="1">
      <alignment horizontal="left" vertical="center"/>
    </xf>
    <xf numFmtId="0" fontId="69" fillId="2" borderId="86" xfId="22" applyNumberFormat="1" applyFont="1" applyFill="1" applyBorder="1" applyAlignment="1" applyProtection="1">
      <alignment horizontal="center" vertical="center"/>
    </xf>
    <xf numFmtId="0" fontId="69" fillId="2" borderId="86" xfId="22" applyNumberFormat="1" applyFont="1" applyFill="1" applyBorder="1" applyAlignment="1" applyProtection="1">
      <alignment horizontal="left" vertical="center" wrapText="1"/>
    </xf>
    <xf numFmtId="3" fontId="69" fillId="2" borderId="86" xfId="22" applyNumberFormat="1" applyFont="1" applyFill="1" applyBorder="1" applyAlignment="1" applyProtection="1">
      <alignment horizontal="right" vertical="center"/>
    </xf>
    <xf numFmtId="3" fontId="70" fillId="2" borderId="115" xfId="22" applyNumberFormat="1" applyFont="1" applyFill="1" applyBorder="1" applyAlignment="1" applyProtection="1">
      <alignment horizontal="right" vertical="center"/>
    </xf>
    <xf numFmtId="0" fontId="69" fillId="2" borderId="188" xfId="22" applyNumberFormat="1" applyFont="1" applyFill="1" applyBorder="1" applyAlignment="1" applyProtection="1">
      <alignment horizontal="center" vertical="center"/>
    </xf>
    <xf numFmtId="0" fontId="69" fillId="2" borderId="189" xfId="22" applyNumberFormat="1" applyFont="1" applyFill="1" applyBorder="1" applyAlignment="1" applyProtection="1">
      <alignment horizontal="left" vertical="center"/>
    </xf>
    <xf numFmtId="0" fontId="69" fillId="2" borderId="189" xfId="22" applyNumberFormat="1" applyFont="1" applyFill="1" applyBorder="1" applyAlignment="1" applyProtection="1">
      <alignment horizontal="center" vertical="center"/>
    </xf>
    <xf numFmtId="0" fontId="69" fillId="2" borderId="189" xfId="22" applyNumberFormat="1" applyFont="1" applyFill="1" applyBorder="1" applyAlignment="1" applyProtection="1">
      <alignment horizontal="left" vertical="center" wrapText="1"/>
    </xf>
    <xf numFmtId="3" fontId="69" fillId="2" borderId="189" xfId="22" applyNumberFormat="1" applyFont="1" applyFill="1" applyBorder="1" applyAlignment="1" applyProtection="1">
      <alignment horizontal="right" vertical="center"/>
    </xf>
    <xf numFmtId="43" fontId="148" fillId="2" borderId="1" xfId="2" applyFont="1"/>
    <xf numFmtId="43" fontId="148" fillId="2" borderId="1" xfId="22" applyNumberFormat="1" applyFont="1"/>
    <xf numFmtId="0" fontId="66" fillId="2" borderId="9" xfId="0" applyNumberFormat="1" applyFont="1" applyFill="1" applyBorder="1" applyAlignment="1" applyProtection="1">
      <alignment horizontal="left" vertical="center" wrapText="1"/>
    </xf>
    <xf numFmtId="0" fontId="66" fillId="2" borderId="10" xfId="0" applyNumberFormat="1" applyFont="1" applyFill="1" applyBorder="1" applyAlignment="1" applyProtection="1">
      <alignment horizontal="left" vertical="center" wrapText="1"/>
    </xf>
    <xf numFmtId="0" fontId="66" fillId="2" borderId="29" xfId="0" applyNumberFormat="1" applyFont="1" applyFill="1" applyBorder="1" applyAlignment="1" applyProtection="1">
      <alignment horizontal="left" vertical="center" wrapText="1"/>
    </xf>
    <xf numFmtId="0" fontId="66" fillId="2" borderId="30" xfId="0" applyNumberFormat="1" applyFont="1" applyFill="1" applyBorder="1" applyAlignment="1" applyProtection="1">
      <alignment horizontal="left" vertical="center" wrapText="1"/>
    </xf>
    <xf numFmtId="0" fontId="66" fillId="2" borderId="261" xfId="0" applyNumberFormat="1" applyFont="1" applyFill="1" applyBorder="1" applyAlignment="1" applyProtection="1">
      <alignment horizontal="center" vertical="center" wrapText="1"/>
    </xf>
    <xf numFmtId="0" fontId="66" fillId="2" borderId="192" xfId="0" applyNumberFormat="1" applyFont="1" applyFill="1" applyBorder="1" applyAlignment="1" applyProtection="1">
      <alignment horizontal="center" vertical="center"/>
    </xf>
    <xf numFmtId="0" fontId="66" fillId="2" borderId="19" xfId="0" applyNumberFormat="1" applyFont="1" applyFill="1" applyBorder="1" applyAlignment="1" applyProtection="1">
      <alignment horizontal="center" vertical="center"/>
    </xf>
    <xf numFmtId="0" fontId="71" fillId="2" borderId="6" xfId="0" applyNumberFormat="1" applyFont="1" applyFill="1" applyBorder="1" applyAlignment="1" applyProtection="1">
      <alignment horizontal="center" vertical="center"/>
    </xf>
    <xf numFmtId="0" fontId="71" fillId="2" borderId="7" xfId="0" applyNumberFormat="1" applyFont="1" applyFill="1" applyBorder="1" applyAlignment="1" applyProtection="1">
      <alignment horizontal="left" vertical="center" wrapText="1"/>
    </xf>
    <xf numFmtId="0" fontId="71" fillId="2" borderId="7" xfId="0" applyNumberFormat="1" applyFont="1" applyFill="1" applyBorder="1" applyAlignment="1" applyProtection="1">
      <alignment horizontal="left" vertical="center"/>
    </xf>
    <xf numFmtId="3" fontId="66" fillId="2" borderId="7" xfId="0" applyNumberFormat="1" applyFont="1" applyFill="1" applyBorder="1" applyAlignment="1" applyProtection="1">
      <alignment horizontal="center" vertical="center"/>
    </xf>
    <xf numFmtId="3" fontId="71" fillId="2" borderId="7" xfId="0" applyNumberFormat="1" applyFont="1" applyFill="1" applyBorder="1" applyAlignment="1" applyProtection="1">
      <alignment horizontal="right" vertical="center"/>
    </xf>
    <xf numFmtId="0" fontId="66" fillId="2" borderId="7" xfId="0" applyNumberFormat="1" applyFont="1" applyFill="1" applyBorder="1" applyAlignment="1" applyProtection="1">
      <alignment horizontal="center" vertical="center"/>
    </xf>
    <xf numFmtId="165" fontId="71" fillId="2" borderId="7" xfId="2" applyNumberFormat="1" applyFont="1" applyFill="1" applyBorder="1" applyAlignment="1" applyProtection="1">
      <alignment horizontal="right" vertical="center"/>
    </xf>
    <xf numFmtId="3" fontId="71" fillId="2" borderId="7" xfId="2" applyNumberFormat="1" applyFont="1" applyFill="1" applyBorder="1" applyAlignment="1" applyProtection="1">
      <alignment horizontal="right" vertical="center"/>
    </xf>
    <xf numFmtId="3" fontId="71" fillId="2" borderId="8" xfId="2" applyNumberFormat="1" applyFont="1" applyFill="1" applyBorder="1" applyAlignment="1" applyProtection="1">
      <alignment horizontal="right" vertical="center" wrapText="1"/>
    </xf>
    <xf numFmtId="0" fontId="66" fillId="2" borderId="6" xfId="0" applyNumberFormat="1" applyFont="1" applyFill="1" applyBorder="1" applyAlignment="1" applyProtection="1">
      <alignment horizontal="center" vertical="center"/>
    </xf>
    <xf numFmtId="0" fontId="66" fillId="2" borderId="7" xfId="0" applyNumberFormat="1" applyFont="1" applyFill="1" applyBorder="1" applyAlignment="1" applyProtection="1">
      <alignment horizontal="left" vertical="center" wrapText="1"/>
    </xf>
    <xf numFmtId="0" fontId="66" fillId="2" borderId="7" xfId="0" applyNumberFormat="1" applyFont="1" applyFill="1" applyBorder="1" applyAlignment="1" applyProtection="1">
      <alignment horizontal="left" vertical="center"/>
    </xf>
    <xf numFmtId="3" fontId="66" fillId="2" borderId="7" xfId="0" applyNumberFormat="1" applyFont="1" applyFill="1" applyBorder="1" applyAlignment="1" applyProtection="1">
      <alignment horizontal="right" vertical="center"/>
    </xf>
    <xf numFmtId="0" fontId="66" fillId="2" borderId="7" xfId="0" applyNumberFormat="1" applyFont="1" applyFill="1" applyBorder="1" applyAlignment="1" applyProtection="1">
      <alignment horizontal="right" vertical="center"/>
    </xf>
    <xf numFmtId="165" fontId="66" fillId="2" borderId="7" xfId="2" applyNumberFormat="1" applyFont="1" applyFill="1" applyBorder="1" applyAlignment="1" applyProtection="1">
      <alignment horizontal="right" vertical="center"/>
    </xf>
    <xf numFmtId="0" fontId="66" fillId="2" borderId="8" xfId="0" applyNumberFormat="1" applyFont="1" applyFill="1" applyBorder="1" applyAlignment="1" applyProtection="1">
      <alignment horizontal="right" vertical="center" wrapText="1"/>
    </xf>
    <xf numFmtId="0" fontId="66" fillId="2" borderId="18" xfId="0" applyNumberFormat="1" applyFont="1" applyFill="1" applyBorder="1" applyAlignment="1" applyProtection="1">
      <alignment horizontal="center" vertical="center"/>
    </xf>
    <xf numFmtId="0" fontId="66" fillId="2" borderId="20" xfId="0" applyNumberFormat="1" applyFont="1" applyFill="1" applyBorder="1" applyAlignment="1" applyProtection="1">
      <alignment horizontal="center" vertical="center"/>
    </xf>
    <xf numFmtId="0" fontId="66" fillId="2" borderId="34" xfId="0" applyNumberFormat="1" applyFont="1" applyFill="1" applyBorder="1" applyAlignment="1" applyProtection="1">
      <alignment horizontal="center" vertical="center"/>
    </xf>
    <xf numFmtId="0" fontId="71" fillId="2" borderId="1" xfId="0" applyNumberFormat="1" applyFont="1" applyFill="1" applyBorder="1" applyAlignment="1" applyProtection="1">
      <alignment horizontal="left" vertical="top"/>
    </xf>
    <xf numFmtId="165" fontId="71" fillId="2" borderId="1" xfId="2" applyNumberFormat="1" applyFont="1" applyFill="1" applyBorder="1" applyAlignment="1" applyProtection="1">
      <alignment wrapText="1"/>
      <protection locked="0"/>
    </xf>
    <xf numFmtId="0" fontId="71" fillId="2" borderId="254" xfId="0" applyNumberFormat="1" applyFont="1" applyFill="1" applyBorder="1" applyAlignment="1" applyProtection="1">
      <alignment horizontal="left" vertical="center"/>
    </xf>
    <xf numFmtId="0" fontId="71" fillId="2" borderId="4" xfId="0" applyNumberFormat="1" applyFont="1" applyFill="1" applyBorder="1" applyAlignment="1" applyProtection="1">
      <alignment horizontal="left" vertical="center"/>
    </xf>
    <xf numFmtId="0" fontId="71" fillId="2" borderId="259" xfId="0" applyNumberFormat="1" applyFont="1" applyFill="1" applyBorder="1" applyAlignment="1" applyProtection="1">
      <alignment horizontal="left" vertical="center"/>
    </xf>
    <xf numFmtId="0" fontId="65" fillId="0" borderId="0" xfId="0" applyFont="1"/>
    <xf numFmtId="0" fontId="65" fillId="2" borderId="1" xfId="23" applyNumberFormat="1" applyFont="1" applyFill="1" applyBorder="1" applyAlignment="1" applyProtection="1">
      <alignment wrapText="1"/>
      <protection locked="0"/>
    </xf>
    <xf numFmtId="0" fontId="25" fillId="2" borderId="95" xfId="23" applyNumberFormat="1" applyFont="1" applyFill="1" applyBorder="1" applyAlignment="1" applyProtection="1">
      <alignment horizontal="center" vertical="center"/>
    </xf>
    <xf numFmtId="0" fontId="25" fillId="2" borderId="95" xfId="23" applyNumberFormat="1" applyFont="1" applyFill="1" applyBorder="1" applyAlignment="1" applyProtection="1">
      <alignment horizontal="center" vertical="center" wrapText="1"/>
    </xf>
    <xf numFmtId="0" fontId="23" fillId="2" borderId="95" xfId="23" applyNumberFormat="1" applyFont="1" applyFill="1" applyBorder="1" applyAlignment="1" applyProtection="1">
      <alignment horizontal="center" vertical="center"/>
    </xf>
    <xf numFmtId="0" fontId="23" fillId="2" borderId="95" xfId="23" applyNumberFormat="1" applyFont="1" applyFill="1" applyBorder="1" applyAlignment="1" applyProtection="1">
      <alignment horizontal="left" vertical="center"/>
    </xf>
    <xf numFmtId="3" fontId="23" fillId="2" borderId="95" xfId="23" applyNumberFormat="1" applyFont="1" applyFill="1" applyBorder="1" applyAlignment="1" applyProtection="1">
      <alignment horizontal="right" vertical="center"/>
    </xf>
    <xf numFmtId="3" fontId="23" fillId="2" borderId="95" xfId="23" applyNumberFormat="1" applyFont="1" applyFill="1" applyBorder="1" applyAlignment="1" applyProtection="1">
      <alignment vertical="center"/>
    </xf>
    <xf numFmtId="0" fontId="23" fillId="2" borderId="95" xfId="23" applyNumberFormat="1" applyFont="1" applyFill="1" applyBorder="1" applyAlignment="1" applyProtection="1">
      <alignment horizontal="right" vertical="center"/>
    </xf>
    <xf numFmtId="0" fontId="25" fillId="2" borderId="197" xfId="23" applyNumberFormat="1" applyFont="1" applyFill="1" applyBorder="1" applyAlignment="1" applyProtection="1">
      <alignment horizontal="center" vertical="center"/>
    </xf>
    <xf numFmtId="0" fontId="25" fillId="2" borderId="197" xfId="23" applyNumberFormat="1" applyFont="1" applyFill="1" applyBorder="1" applyAlignment="1" applyProtection="1">
      <alignment horizontal="center" vertical="center" wrapText="1"/>
    </xf>
    <xf numFmtId="0" fontId="23" fillId="2" borderId="196" xfId="23" applyNumberFormat="1" applyFont="1" applyFill="1" applyBorder="1" applyAlignment="1" applyProtection="1">
      <alignment horizontal="center" vertical="center"/>
    </xf>
    <xf numFmtId="3" fontId="23" fillId="2" borderId="197" xfId="23" applyNumberFormat="1" applyFont="1" applyFill="1" applyBorder="1" applyAlignment="1" applyProtection="1">
      <alignment horizontal="right" vertical="center"/>
    </xf>
    <xf numFmtId="0" fontId="23" fillId="2" borderId="198" xfId="23" applyNumberFormat="1" applyFont="1" applyFill="1" applyBorder="1" applyAlignment="1" applyProtection="1">
      <alignment horizontal="center" vertical="center"/>
    </xf>
    <xf numFmtId="0" fontId="23" fillId="2" borderId="199" xfId="23" applyNumberFormat="1" applyFont="1" applyFill="1" applyBorder="1" applyAlignment="1" applyProtection="1">
      <alignment horizontal="center" vertical="center"/>
    </xf>
    <xf numFmtId="0" fontId="23" fillId="2" borderId="199" xfId="23" applyNumberFormat="1" applyFont="1" applyFill="1" applyBorder="1" applyAlignment="1" applyProtection="1">
      <alignment horizontal="left" vertical="center"/>
    </xf>
    <xf numFmtId="0" fontId="23" fillId="2" borderId="199" xfId="23" applyNumberFormat="1" applyFont="1" applyFill="1" applyBorder="1" applyAlignment="1" applyProtection="1">
      <alignment horizontal="right" vertical="center"/>
    </xf>
    <xf numFmtId="3" fontId="23" fillId="2" borderId="199" xfId="23" applyNumberFormat="1" applyFont="1" applyFill="1" applyBorder="1" applyAlignment="1" applyProtection="1">
      <alignment horizontal="right" vertical="center"/>
    </xf>
    <xf numFmtId="0" fontId="22" fillId="2" borderId="266" xfId="23" applyNumberFormat="1" applyFont="1" applyFill="1" applyBorder="1" applyAlignment="1" applyProtection="1">
      <alignment horizontal="left" vertical="center"/>
    </xf>
    <xf numFmtId="0" fontId="22" fillId="2" borderId="267" xfId="23" applyNumberFormat="1" applyFont="1" applyFill="1" applyBorder="1" applyAlignment="1" applyProtection="1">
      <alignment horizontal="left" vertical="center"/>
    </xf>
    <xf numFmtId="0" fontId="22" fillId="2" borderId="268" xfId="23" applyNumberFormat="1" applyFont="1" applyFill="1" applyBorder="1" applyAlignment="1" applyProtection="1">
      <alignment horizontal="left" vertical="center"/>
    </xf>
    <xf numFmtId="0" fontId="23" fillId="2" borderId="95" xfId="23" applyNumberFormat="1" applyFont="1" applyFill="1" applyBorder="1" applyAlignment="1" applyProtection="1">
      <alignment horizontal="left" vertical="center" wrapText="1"/>
    </xf>
    <xf numFmtId="0" fontId="23" fillId="2" borderId="199" xfId="23" applyNumberFormat="1" applyFont="1" applyFill="1" applyBorder="1" applyAlignment="1" applyProtection="1">
      <alignment horizontal="left" vertical="center" wrapText="1"/>
    </xf>
    <xf numFmtId="3" fontId="23" fillId="2" borderId="200" xfId="23" applyNumberFormat="1" applyFont="1" applyFill="1" applyBorder="1" applyAlignment="1" applyProtection="1">
      <alignment horizontal="right" vertical="center"/>
    </xf>
    <xf numFmtId="0" fontId="22" fillId="2" borderId="271" xfId="0" applyNumberFormat="1" applyFont="1" applyFill="1" applyBorder="1" applyAlignment="1" applyProtection="1">
      <alignment horizontal="left" vertical="center"/>
    </xf>
    <xf numFmtId="0" fontId="22" fillId="2" borderId="272" xfId="0" applyNumberFormat="1" applyFont="1" applyFill="1" applyBorder="1" applyAlignment="1" applyProtection="1">
      <alignment horizontal="left" vertical="center"/>
    </xf>
    <xf numFmtId="0" fontId="22" fillId="2" borderId="273" xfId="0" applyNumberFormat="1" applyFont="1" applyFill="1" applyBorder="1" applyAlignment="1" applyProtection="1">
      <alignment horizontal="left" vertical="center"/>
    </xf>
    <xf numFmtId="0" fontId="65" fillId="2" borderId="1" xfId="24" applyNumberFormat="1" applyFont="1" applyFill="1" applyBorder="1" applyAlignment="1" applyProtection="1">
      <alignment wrapText="1"/>
      <protection locked="0"/>
    </xf>
    <xf numFmtId="0" fontId="23" fillId="7" borderId="1" xfId="24" applyNumberFormat="1" applyFont="1" applyFill="1" applyBorder="1" applyAlignment="1" applyProtection="1">
      <alignment horizontal="left" vertical="center"/>
    </xf>
    <xf numFmtId="0" fontId="71" fillId="2" borderId="1" xfId="24" applyNumberFormat="1" applyFont="1" applyFill="1" applyBorder="1" applyAlignment="1" applyProtection="1">
      <alignment wrapText="1"/>
      <protection locked="0"/>
    </xf>
    <xf numFmtId="0" fontId="66" fillId="2" borderId="95" xfId="24" applyNumberFormat="1" applyFont="1" applyFill="1" applyBorder="1" applyAlignment="1" applyProtection="1">
      <alignment horizontal="center" vertical="center" wrapText="1"/>
    </xf>
    <xf numFmtId="0" fontId="24" fillId="2" borderId="95" xfId="24" applyNumberFormat="1" applyFont="1" applyFill="1" applyBorder="1" applyAlignment="1" applyProtection="1">
      <alignment horizontal="center" vertical="center" wrapText="1"/>
    </xf>
    <xf numFmtId="0" fontId="24" fillId="2" borderId="95" xfId="24" applyNumberFormat="1" applyFont="1" applyFill="1" applyBorder="1" applyAlignment="1" applyProtection="1">
      <alignment horizontal="center" vertical="center"/>
    </xf>
    <xf numFmtId="0" fontId="47" fillId="7" borderId="95" xfId="24" applyNumberFormat="1" applyFont="1" applyFill="1" applyBorder="1" applyAlignment="1" applyProtection="1">
      <alignment horizontal="center" vertical="center"/>
    </xf>
    <xf numFmtId="0" fontId="23" fillId="7" borderId="95" xfId="24" applyNumberFormat="1" applyFont="1" applyFill="1" applyBorder="1" applyAlignment="1" applyProtection="1">
      <alignment horizontal="left" vertical="center" wrapText="1"/>
    </xf>
    <xf numFmtId="0" fontId="23" fillId="7" borderId="95" xfId="24" applyNumberFormat="1" applyFont="1" applyFill="1" applyBorder="1" applyAlignment="1" applyProtection="1">
      <alignment horizontal="center" vertical="center"/>
    </xf>
    <xf numFmtId="0" fontId="23" fillId="7" borderId="95" xfId="24" applyNumberFormat="1" applyFont="1" applyFill="1" applyBorder="1" applyAlignment="1" applyProtection="1">
      <alignment horizontal="right" vertical="center" wrapText="1"/>
    </xf>
    <xf numFmtId="0" fontId="23" fillId="7" borderId="95" xfId="24" applyNumberFormat="1" applyFont="1" applyFill="1" applyBorder="1" applyAlignment="1" applyProtection="1">
      <alignment horizontal="right" vertical="center"/>
    </xf>
    <xf numFmtId="0" fontId="25" fillId="2" borderId="95" xfId="24" applyNumberFormat="1" applyFont="1" applyFill="1" applyBorder="1" applyAlignment="1" applyProtection="1">
      <alignment horizontal="center" vertical="center" wrapText="1"/>
    </xf>
    <xf numFmtId="0" fontId="47" fillId="2" borderId="95" xfId="24" applyNumberFormat="1" applyFont="1" applyFill="1" applyBorder="1" applyAlignment="1" applyProtection="1">
      <alignment horizontal="center" vertical="center"/>
    </xf>
    <xf numFmtId="0" fontId="23" fillId="2" borderId="95" xfId="24" applyNumberFormat="1" applyFont="1" applyFill="1" applyBorder="1" applyAlignment="1" applyProtection="1">
      <alignment horizontal="left" vertical="center" wrapText="1"/>
    </xf>
    <xf numFmtId="0" fontId="23" fillId="2" borderId="95" xfId="24" applyNumberFormat="1" applyFont="1" applyFill="1" applyBorder="1" applyAlignment="1" applyProtection="1">
      <alignment horizontal="center" vertical="center"/>
    </xf>
    <xf numFmtId="0" fontId="23" fillId="2" borderId="95" xfId="24" applyNumberFormat="1" applyFont="1" applyFill="1" applyBorder="1" applyAlignment="1" applyProtection="1">
      <alignment horizontal="left" vertical="center"/>
    </xf>
    <xf numFmtId="3" fontId="23" fillId="2" borderId="95" xfId="24" applyNumberFormat="1" applyFont="1" applyFill="1" applyBorder="1" applyAlignment="1" applyProtection="1">
      <alignment horizontal="right" vertical="center" wrapText="1"/>
    </xf>
    <xf numFmtId="0" fontId="23" fillId="2" borderId="95" xfId="24" applyNumberFormat="1" applyFont="1" applyFill="1" applyBorder="1" applyAlignment="1" applyProtection="1">
      <alignment horizontal="right" vertical="center"/>
    </xf>
    <xf numFmtId="3" fontId="23" fillId="2" borderId="95" xfId="24" applyNumberFormat="1" applyFont="1" applyFill="1" applyBorder="1" applyAlignment="1" applyProtection="1">
      <alignment horizontal="right" vertical="center"/>
    </xf>
    <xf numFmtId="0" fontId="21" fillId="2" borderId="271" xfId="24" applyNumberFormat="1" applyFont="1" applyFill="1" applyBorder="1" applyAlignment="1" applyProtection="1">
      <alignment horizontal="center" vertical="center"/>
    </xf>
    <xf numFmtId="0" fontId="22" fillId="2" borderId="272" xfId="24" applyNumberFormat="1" applyFont="1" applyFill="1" applyBorder="1" applyAlignment="1" applyProtection="1">
      <alignment horizontal="left" vertical="center"/>
    </xf>
    <xf numFmtId="0" fontId="22" fillId="2" borderId="273" xfId="24" applyNumberFormat="1" applyFont="1" applyFill="1" applyBorder="1" applyAlignment="1" applyProtection="1">
      <alignment horizontal="left" vertical="center"/>
    </xf>
    <xf numFmtId="0" fontId="22" fillId="2" borderId="271" xfId="24" applyNumberFormat="1" applyFont="1" applyFill="1" applyBorder="1" applyAlignment="1" applyProtection="1">
      <alignment horizontal="left" vertical="center"/>
    </xf>
    <xf numFmtId="0" fontId="88" fillId="2" borderId="4" xfId="0" applyNumberFormat="1" applyFont="1" applyFill="1" applyBorder="1" applyAlignment="1" applyProtection="1">
      <alignment horizontal="left" vertical="center"/>
    </xf>
    <xf numFmtId="0" fontId="49" fillId="9" borderId="6" xfId="0" applyNumberFormat="1" applyFont="1" applyFill="1" applyBorder="1" applyAlignment="1" applyProtection="1">
      <alignment horizontal="center" vertical="center"/>
    </xf>
    <xf numFmtId="0" fontId="49" fillId="9" borderId="7" xfId="0" applyNumberFormat="1" applyFont="1" applyFill="1" applyBorder="1" applyAlignment="1" applyProtection="1">
      <alignment horizontal="left" vertical="center"/>
    </xf>
    <xf numFmtId="0" fontId="49" fillId="9" borderId="7" xfId="0" applyNumberFormat="1" applyFont="1" applyFill="1" applyBorder="1" applyAlignment="1" applyProtection="1">
      <alignment horizontal="center" vertical="center"/>
    </xf>
    <xf numFmtId="0" fontId="49" fillId="9" borderId="7" xfId="0" applyNumberFormat="1" applyFont="1" applyFill="1" applyBorder="1" applyAlignment="1" applyProtection="1">
      <alignment horizontal="left" vertical="center" wrapText="1"/>
    </xf>
    <xf numFmtId="3" fontId="49" fillId="9" borderId="7" xfId="0" applyNumberFormat="1" applyFont="1" applyFill="1" applyBorder="1" applyAlignment="1" applyProtection="1">
      <alignment horizontal="right" vertical="center"/>
    </xf>
    <xf numFmtId="3" fontId="49" fillId="9" borderId="8" xfId="0" applyNumberFormat="1" applyFont="1" applyFill="1" applyBorder="1" applyAlignment="1" applyProtection="1">
      <alignment horizontal="right" vertical="center"/>
    </xf>
    <xf numFmtId="0" fontId="0" fillId="9" borderId="0" xfId="0" applyFill="1"/>
    <xf numFmtId="0" fontId="88" fillId="2" borderId="279" xfId="0" applyNumberFormat="1" applyFont="1" applyFill="1" applyBorder="1" applyAlignment="1" applyProtection="1">
      <alignment horizontal="left" vertical="center"/>
    </xf>
    <xf numFmtId="0" fontId="0" fillId="2" borderId="240" xfId="0" applyNumberFormat="1" applyFont="1" applyFill="1" applyBorder="1" applyAlignment="1" applyProtection="1">
      <alignment wrapText="1"/>
      <protection locked="0"/>
    </xf>
    <xf numFmtId="0" fontId="88" fillId="2" borderId="280" xfId="0" applyNumberFormat="1" applyFont="1" applyFill="1" applyBorder="1" applyAlignment="1" applyProtection="1">
      <alignment horizontal="left" vertical="center"/>
    </xf>
    <xf numFmtId="0" fontId="0" fillId="2" borderId="219" xfId="0" applyNumberFormat="1" applyFont="1" applyFill="1" applyBorder="1" applyAlignment="1" applyProtection="1">
      <alignment wrapText="1"/>
      <protection locked="0"/>
    </xf>
    <xf numFmtId="0" fontId="88" fillId="2" borderId="281" xfId="0" applyNumberFormat="1" applyFont="1" applyFill="1" applyBorder="1" applyAlignment="1" applyProtection="1">
      <alignment horizontal="left" vertical="center"/>
    </xf>
    <xf numFmtId="0" fontId="0" fillId="2" borderId="282" xfId="0" applyNumberFormat="1" applyFont="1" applyFill="1" applyBorder="1" applyAlignment="1" applyProtection="1">
      <alignment wrapText="1"/>
      <protection locked="0"/>
    </xf>
    <xf numFmtId="0" fontId="114" fillId="2" borderId="7" xfId="0" applyNumberFormat="1" applyFont="1" applyFill="1" applyBorder="1" applyAlignment="1" applyProtection="1">
      <alignment horizontal="left" vertical="center"/>
    </xf>
    <xf numFmtId="0" fontId="114" fillId="2" borderId="8" xfId="0" applyNumberFormat="1" applyFont="1" applyFill="1" applyBorder="1" applyAlignment="1" applyProtection="1">
      <alignment horizontal="right" vertical="center" wrapText="1"/>
    </xf>
    <xf numFmtId="3" fontId="10" fillId="2" borderId="19" xfId="0" applyNumberFormat="1" applyFont="1" applyFill="1" applyBorder="1" applyAlignment="1" applyProtection="1">
      <alignment horizontal="center" vertical="center"/>
    </xf>
    <xf numFmtId="0" fontId="152" fillId="2" borderId="1" xfId="0" applyNumberFormat="1" applyFont="1" applyFill="1" applyBorder="1" applyAlignment="1" applyProtection="1">
      <alignment horizontal="left" vertical="top"/>
    </xf>
    <xf numFmtId="0" fontId="97" fillId="2" borderId="1" xfId="0" applyNumberFormat="1" applyFont="1" applyFill="1" applyBorder="1" applyAlignment="1" applyProtection="1">
      <alignment wrapText="1"/>
      <protection locked="0"/>
    </xf>
    <xf numFmtId="0" fontId="11" fillId="2" borderId="4" xfId="0" applyNumberFormat="1" applyFont="1" applyFill="1" applyBorder="1" applyAlignment="1" applyProtection="1">
      <alignment horizontal="left" vertical="center"/>
    </xf>
    <xf numFmtId="0" fontId="97" fillId="0" borderId="0" xfId="0" applyFont="1"/>
    <xf numFmtId="0" fontId="88" fillId="2" borderId="4" xfId="0" applyNumberFormat="1" applyFont="1" applyFill="1" applyBorder="1" applyAlignment="1" applyProtection="1">
      <alignment vertical="center"/>
    </xf>
    <xf numFmtId="0" fontId="57" fillId="2" borderId="54" xfId="0" applyNumberFormat="1" applyFont="1" applyFill="1" applyBorder="1" applyAlignment="1" applyProtection="1">
      <alignment horizontal="center" vertical="center" wrapText="1"/>
    </xf>
    <xf numFmtId="0" fontId="57" fillId="2" borderId="95" xfId="0" applyNumberFormat="1" applyFont="1" applyFill="1" applyBorder="1" applyAlignment="1" applyProtection="1">
      <alignment horizontal="center" vertical="center" wrapText="1"/>
    </xf>
    <xf numFmtId="0" fontId="13" fillId="7" borderId="283" xfId="0" applyNumberFormat="1" applyFont="1" applyFill="1" applyBorder="1" applyAlignment="1" applyProtection="1">
      <alignment horizontal="right" vertical="center"/>
    </xf>
    <xf numFmtId="0" fontId="63" fillId="7" borderId="1" xfId="0" applyNumberFormat="1" applyFont="1" applyFill="1" applyBorder="1" applyAlignment="1" applyProtection="1">
      <alignment horizontal="left" vertical="center"/>
    </xf>
    <xf numFmtId="0" fontId="103" fillId="2" borderId="4" xfId="0" applyNumberFormat="1" applyFont="1" applyFill="1" applyBorder="1" applyAlignment="1" applyProtection="1">
      <alignment horizontal="center" vertical="center"/>
    </xf>
    <xf numFmtId="0" fontId="58" fillId="2" borderId="4" xfId="0" applyNumberFormat="1" applyFont="1" applyFill="1" applyBorder="1" applyAlignment="1" applyProtection="1">
      <alignment horizontal="left" vertical="center"/>
    </xf>
    <xf numFmtId="0" fontId="108" fillId="2" borderId="187" xfId="5" applyNumberFormat="1" applyFont="1" applyFill="1" applyBorder="1" applyAlignment="1" applyProtection="1">
      <alignment horizontal="left" vertical="center"/>
    </xf>
    <xf numFmtId="0" fontId="5" fillId="2" borderId="214" xfId="5" applyNumberFormat="1" applyFont="1" applyFill="1" applyBorder="1" applyAlignment="1" applyProtection="1">
      <alignment horizontal="left" vertical="top"/>
    </xf>
    <xf numFmtId="0" fontId="58" fillId="2" borderId="4" xfId="5" applyNumberFormat="1" applyFont="1" applyFill="1" applyBorder="1" applyAlignment="1" applyProtection="1">
      <alignment horizontal="left" vertical="center"/>
    </xf>
    <xf numFmtId="0" fontId="103" fillId="2" borderId="114" xfId="5" applyNumberFormat="1" applyFont="1" applyFill="1" applyBorder="1" applyAlignment="1" applyProtection="1">
      <alignment horizontal="center" vertical="center" wrapText="1"/>
    </xf>
    <xf numFmtId="0" fontId="103" fillId="2" borderId="68" xfId="5" applyNumberFormat="1" applyFont="1" applyFill="1" applyBorder="1" applyAlignment="1" applyProtection="1">
      <alignment horizontal="center" vertical="center" wrapText="1"/>
    </xf>
    <xf numFmtId="0" fontId="103" fillId="2" borderId="75" xfId="5" applyNumberFormat="1" applyFont="1" applyFill="1" applyBorder="1" applyAlignment="1" applyProtection="1">
      <alignment horizontal="center" vertical="center" wrapText="1"/>
    </xf>
    <xf numFmtId="0" fontId="103" fillId="2" borderId="82" xfId="5" applyNumberFormat="1" applyFont="1" applyFill="1" applyBorder="1" applyAlignment="1" applyProtection="1">
      <alignment horizontal="center" vertical="center" wrapText="1"/>
    </xf>
    <xf numFmtId="0" fontId="103" fillId="2" borderId="77" xfId="5" applyNumberFormat="1" applyFont="1" applyFill="1" applyBorder="1" applyAlignment="1" applyProtection="1">
      <alignment horizontal="center" vertical="center" wrapText="1"/>
    </xf>
    <xf numFmtId="0" fontId="103" fillId="2" borderId="83" xfId="5" applyNumberFormat="1" applyFont="1" applyFill="1" applyBorder="1" applyAlignment="1" applyProtection="1">
      <alignment horizontal="center" vertical="center" wrapText="1"/>
    </xf>
    <xf numFmtId="0" fontId="103" fillId="2" borderId="65" xfId="5" applyNumberFormat="1" applyFont="1" applyFill="1" applyBorder="1" applyAlignment="1" applyProtection="1">
      <alignment horizontal="center" vertical="center" wrapText="1"/>
    </xf>
    <xf numFmtId="0" fontId="103" fillId="2" borderId="1" xfId="5" applyNumberFormat="1" applyFont="1" applyFill="1" applyBorder="1" applyAlignment="1" applyProtection="1">
      <alignment horizontal="center" vertical="center" wrapText="1"/>
    </xf>
    <xf numFmtId="0" fontId="103" fillId="2" borderId="70" xfId="5" applyNumberFormat="1" applyFont="1" applyFill="1" applyBorder="1" applyAlignment="1" applyProtection="1">
      <alignment horizontal="center" vertical="center" wrapText="1"/>
    </xf>
    <xf numFmtId="0" fontId="103" fillId="2" borderId="209" xfId="5" applyNumberFormat="1" applyFont="1" applyFill="1" applyBorder="1" applyAlignment="1" applyProtection="1">
      <alignment horizontal="center" vertical="center" wrapText="1"/>
    </xf>
    <xf numFmtId="0" fontId="103" fillId="2" borderId="103" xfId="5" applyNumberFormat="1" applyFont="1" applyFill="1" applyBorder="1" applyAlignment="1" applyProtection="1">
      <alignment horizontal="center" vertical="center" wrapText="1"/>
    </xf>
    <xf numFmtId="0" fontId="103" fillId="2" borderId="210" xfId="5" applyNumberFormat="1" applyFont="1" applyFill="1" applyBorder="1" applyAlignment="1" applyProtection="1">
      <alignment horizontal="center" vertical="center" wrapText="1"/>
    </xf>
    <xf numFmtId="0" fontId="104" fillId="2" borderId="186" xfId="5" applyNumberFormat="1" applyFont="1" applyFill="1" applyBorder="1" applyAlignment="1" applyProtection="1">
      <alignment horizontal="center" vertical="center"/>
    </xf>
    <xf numFmtId="0" fontId="84" fillId="2" borderId="185" xfId="5" applyNumberFormat="1" applyFont="1" applyFill="1" applyBorder="1" applyAlignment="1" applyProtection="1">
      <alignment horizontal="left" vertical="center" wrapText="1"/>
    </xf>
    <xf numFmtId="0" fontId="109" fillId="2" borderId="178" xfId="5" applyNumberFormat="1" applyFont="1" applyFill="1" applyBorder="1" applyAlignment="1" applyProtection="1">
      <alignment horizontal="left" vertical="center"/>
    </xf>
    <xf numFmtId="0" fontId="86" fillId="0" borderId="82" xfId="0" applyFont="1" applyBorder="1" applyAlignment="1">
      <alignment horizontal="center" vertical="center"/>
    </xf>
    <xf numFmtId="0" fontId="86" fillId="0" borderId="83" xfId="0" applyFont="1" applyBorder="1" applyAlignment="1">
      <alignment horizontal="center" vertical="center"/>
    </xf>
    <xf numFmtId="0" fontId="86" fillId="0" borderId="65" xfId="0" applyFont="1" applyBorder="1" applyAlignment="1">
      <alignment horizontal="center" vertical="center"/>
    </xf>
    <xf numFmtId="0" fontId="86" fillId="0" borderId="70" xfId="0" applyFont="1" applyBorder="1" applyAlignment="1">
      <alignment horizontal="center" vertical="center"/>
    </xf>
    <xf numFmtId="0" fontId="86" fillId="0" borderId="209" xfId="0" applyFont="1" applyBorder="1" applyAlignment="1">
      <alignment horizontal="center" vertical="center"/>
    </xf>
    <xf numFmtId="0" fontId="86" fillId="0" borderId="210" xfId="0" applyFont="1" applyBorder="1" applyAlignment="1">
      <alignment horizontal="center" vertical="center"/>
    </xf>
    <xf numFmtId="0" fontId="88" fillId="0" borderId="205" xfId="0" applyFont="1" applyBorder="1" applyAlignment="1">
      <alignment horizontal="left" vertical="center"/>
    </xf>
    <xf numFmtId="0" fontId="88" fillId="0" borderId="201" xfId="0" applyFont="1" applyBorder="1" applyAlignment="1">
      <alignment horizontal="left" vertical="center"/>
    </xf>
    <xf numFmtId="0" fontId="86" fillId="0" borderId="190" xfId="0" applyFont="1" applyBorder="1" applyAlignment="1">
      <alignment horizontal="center" vertical="center" wrapText="1"/>
    </xf>
    <xf numFmtId="0" fontId="86" fillId="0" borderId="211" xfId="0" applyFont="1" applyBorder="1" applyAlignment="1">
      <alignment horizontal="center" vertical="center" wrapText="1"/>
    </xf>
    <xf numFmtId="0" fontId="86" fillId="0" borderId="191" xfId="0" applyFont="1" applyBorder="1" applyAlignment="1">
      <alignment horizontal="center" vertical="center" wrapText="1"/>
    </xf>
    <xf numFmtId="0" fontId="88" fillId="0" borderId="212" xfId="0" applyFont="1" applyBorder="1" applyAlignment="1">
      <alignment horizontal="center" vertical="center"/>
    </xf>
    <xf numFmtId="0" fontId="88" fillId="0" borderId="213" xfId="0" applyFont="1" applyBorder="1" applyAlignment="1">
      <alignment horizontal="center" vertical="center"/>
    </xf>
    <xf numFmtId="0" fontId="5" fillId="0" borderId="0" xfId="0" applyFont="1" applyAlignment="1">
      <alignment horizontal="left" vertical="top"/>
    </xf>
    <xf numFmtId="0" fontId="28" fillId="0" borderId="54" xfId="0" applyFont="1" applyBorder="1" applyAlignment="1">
      <alignment horizontal="center" vertical="center"/>
    </xf>
    <xf numFmtId="0" fontId="28" fillId="0" borderId="55" xfId="0" applyFont="1" applyBorder="1" applyAlignment="1">
      <alignment horizontal="center" vertical="center"/>
    </xf>
    <xf numFmtId="3" fontId="28" fillId="0" borderId="54" xfId="0" applyNumberFormat="1" applyFont="1" applyBorder="1" applyAlignment="1">
      <alignment horizontal="right" vertical="center"/>
    </xf>
    <xf numFmtId="3" fontId="28" fillId="0" borderId="55" xfId="0" applyNumberFormat="1" applyFont="1" applyBorder="1" applyAlignment="1">
      <alignment horizontal="right" vertical="center"/>
    </xf>
    <xf numFmtId="0" fontId="28" fillId="0" borderId="54" xfId="0" applyFont="1" applyBorder="1" applyAlignment="1">
      <alignment horizontal="right" vertical="center"/>
    </xf>
    <xf numFmtId="0" fontId="28" fillId="0" borderId="55" xfId="0" applyFont="1" applyBorder="1" applyAlignment="1">
      <alignment horizontal="right" vertical="center"/>
    </xf>
    <xf numFmtId="0" fontId="5" fillId="0" borderId="1" xfId="0" applyFont="1" applyBorder="1" applyAlignment="1">
      <alignment horizontal="left" vertical="top"/>
    </xf>
    <xf numFmtId="0" fontId="86" fillId="0" borderId="114" xfId="0" applyFont="1" applyBorder="1" applyAlignment="1">
      <alignment horizontal="center" vertical="center" wrapText="1"/>
    </xf>
    <xf numFmtId="0" fontId="86" fillId="0" borderId="68" xfId="0" applyFont="1" applyBorder="1" applyAlignment="1">
      <alignment horizontal="center" vertical="center" wrapText="1"/>
    </xf>
    <xf numFmtId="0" fontId="86" fillId="0" borderId="75" xfId="0" applyFont="1" applyBorder="1" applyAlignment="1">
      <alignment horizontal="center" vertical="center" wrapText="1"/>
    </xf>
    <xf numFmtId="3" fontId="84" fillId="2" borderId="7" xfId="0" applyNumberFormat="1" applyFont="1" applyFill="1" applyBorder="1" applyAlignment="1" applyProtection="1">
      <alignment horizontal="right" vertical="center"/>
    </xf>
    <xf numFmtId="0" fontId="2" fillId="0" borderId="0" xfId="0" applyFont="1" applyAlignment="1">
      <alignment horizontal="center" vertical="top"/>
    </xf>
    <xf numFmtId="0" fontId="3" fillId="0" borderId="1" xfId="0" applyFont="1" applyBorder="1" applyAlignment="1">
      <alignment horizontal="left" vertical="center"/>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3" fontId="102" fillId="2" borderId="7" xfId="0" applyNumberFormat="1" applyFont="1" applyFill="1" applyBorder="1" applyAlignment="1" applyProtection="1">
      <alignment horizontal="right" vertical="center"/>
    </xf>
    <xf numFmtId="0" fontId="27" fillId="0" borderId="114" xfId="0" applyFont="1" applyBorder="1" applyAlignment="1">
      <alignment horizontal="center" vertical="center" wrapText="1"/>
    </xf>
    <xf numFmtId="0" fontId="27" fillId="0" borderId="60"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60" xfId="0" applyFont="1" applyBorder="1" applyAlignment="1">
      <alignment horizontal="center" vertical="center" wrapText="1"/>
    </xf>
    <xf numFmtId="0" fontId="27" fillId="0" borderId="141" xfId="0" applyFont="1" applyBorder="1" applyAlignment="1">
      <alignment horizontal="center" vertical="center" wrapText="1"/>
    </xf>
    <xf numFmtId="0" fontId="27" fillId="0" borderId="142" xfId="0" applyFont="1" applyBorder="1" applyAlignment="1">
      <alignment horizontal="center" vertical="center" wrapText="1"/>
    </xf>
    <xf numFmtId="0" fontId="10" fillId="2" borderId="90" xfId="0" applyNumberFormat="1" applyFont="1" applyFill="1" applyBorder="1" applyAlignment="1" applyProtection="1">
      <alignment horizontal="center" vertical="center" wrapText="1"/>
    </xf>
    <xf numFmtId="0" fontId="10" fillId="2" borderId="91" xfId="0" applyNumberFormat="1" applyFont="1" applyFill="1" applyBorder="1" applyAlignment="1" applyProtection="1">
      <alignment horizontal="center" vertical="center" wrapText="1"/>
    </xf>
    <xf numFmtId="0" fontId="10" fillId="2" borderId="92" xfId="0" applyNumberFormat="1" applyFont="1" applyFill="1" applyBorder="1" applyAlignment="1" applyProtection="1">
      <alignment horizontal="center" vertical="center" wrapText="1"/>
    </xf>
    <xf numFmtId="0" fontId="10" fillId="2" borderId="93" xfId="0" applyNumberFormat="1" applyFont="1" applyFill="1" applyBorder="1" applyAlignment="1" applyProtection="1">
      <alignment horizontal="center" vertical="center" wrapText="1"/>
    </xf>
    <xf numFmtId="0" fontId="10" fillId="2" borderId="132" xfId="0" applyNumberFormat="1" applyFont="1" applyFill="1" applyBorder="1" applyAlignment="1" applyProtection="1">
      <alignment horizontal="center" vertical="center"/>
    </xf>
    <xf numFmtId="0" fontId="10" fillId="2" borderId="133" xfId="0" applyNumberFormat="1" applyFont="1" applyFill="1" applyBorder="1" applyAlignment="1" applyProtection="1">
      <alignment horizontal="center" vertical="center"/>
    </xf>
    <xf numFmtId="3" fontId="84" fillId="2" borderId="7" xfId="0" applyNumberFormat="1" applyFont="1" applyFill="1" applyBorder="1" applyAlignment="1" applyProtection="1">
      <alignment horizontal="center" vertical="center"/>
    </xf>
    <xf numFmtId="0" fontId="10" fillId="2" borderId="169" xfId="0" applyNumberFormat="1" applyFont="1" applyFill="1" applyBorder="1" applyAlignment="1" applyProtection="1">
      <alignment horizontal="center" vertical="center"/>
    </xf>
    <xf numFmtId="0" fontId="11" fillId="2" borderId="22" xfId="0" applyNumberFormat="1" applyFont="1" applyFill="1" applyBorder="1" applyAlignment="1" applyProtection="1">
      <alignment horizontal="center" vertical="center"/>
    </xf>
    <xf numFmtId="0" fontId="13" fillId="2" borderId="170" xfId="0" applyNumberFormat="1" applyFont="1" applyFill="1" applyBorder="1" applyAlignment="1" applyProtection="1">
      <alignment horizontal="center" vertical="center"/>
    </xf>
    <xf numFmtId="0" fontId="10" fillId="2" borderId="171" xfId="0" applyNumberFormat="1" applyFont="1" applyFill="1" applyBorder="1" applyAlignment="1" applyProtection="1">
      <alignment horizontal="center" vertical="center"/>
    </xf>
    <xf numFmtId="0" fontId="13" fillId="7" borderId="6" xfId="0" applyNumberFormat="1" applyFont="1" applyFill="1" applyBorder="1" applyAlignment="1" applyProtection="1">
      <alignment horizontal="center" vertical="center"/>
    </xf>
    <xf numFmtId="0" fontId="12" fillId="2" borderId="22" xfId="0" applyNumberFormat="1" applyFont="1" applyFill="1" applyBorder="1" applyAlignment="1" applyProtection="1">
      <alignment horizontal="center" vertical="center"/>
    </xf>
    <xf numFmtId="0" fontId="7" fillId="6" borderId="54" xfId="0" applyNumberFormat="1" applyFont="1" applyFill="1" applyBorder="1" applyAlignment="1" applyProtection="1">
      <alignment horizontal="center" vertical="center"/>
    </xf>
    <xf numFmtId="0" fontId="7" fillId="6" borderId="112" xfId="0" applyNumberFormat="1" applyFont="1" applyFill="1" applyBorder="1" applyAlignment="1" applyProtection="1">
      <alignment horizontal="center" vertical="center"/>
    </xf>
    <xf numFmtId="0" fontId="7" fillId="6" borderId="113" xfId="0" applyNumberFormat="1" applyFont="1" applyFill="1" applyBorder="1" applyAlignment="1" applyProtection="1">
      <alignment horizontal="center" vertical="center"/>
    </xf>
    <xf numFmtId="0" fontId="9" fillId="6" borderId="125" xfId="0" applyNumberFormat="1" applyFont="1" applyFill="1" applyBorder="1" applyAlignment="1" applyProtection="1">
      <alignment horizontal="center" vertical="center"/>
    </xf>
    <xf numFmtId="0" fontId="9" fillId="6" borderId="126" xfId="0" applyNumberFormat="1" applyFont="1" applyFill="1" applyBorder="1" applyAlignment="1" applyProtection="1">
      <alignment horizontal="center" vertical="center"/>
    </xf>
    <xf numFmtId="0" fontId="9" fillId="6" borderId="107" xfId="0" applyNumberFormat="1" applyFont="1" applyFill="1" applyBorder="1" applyAlignment="1" applyProtection="1">
      <alignment horizontal="center" vertical="center" wrapText="1"/>
    </xf>
    <xf numFmtId="0" fontId="9" fillId="6" borderId="15" xfId="0" applyNumberFormat="1" applyFont="1" applyFill="1" applyBorder="1" applyAlignment="1" applyProtection="1">
      <alignment horizontal="center" vertical="center" wrapText="1"/>
    </xf>
    <xf numFmtId="0" fontId="5" fillId="6" borderId="172" xfId="0" applyNumberFormat="1" applyFont="1" applyFill="1" applyBorder="1" applyAlignment="1" applyProtection="1">
      <alignment horizontal="left" vertical="top"/>
    </xf>
    <xf numFmtId="0" fontId="6" fillId="2" borderId="1" xfId="0" applyNumberFormat="1" applyFont="1" applyFill="1" applyBorder="1" applyAlignment="1" applyProtection="1">
      <alignment horizontal="center" vertical="top"/>
    </xf>
    <xf numFmtId="0" fontId="8" fillId="2" borderId="1" xfId="0" applyNumberFormat="1" applyFont="1" applyFill="1" applyBorder="1" applyAlignment="1" applyProtection="1">
      <alignment horizontal="left" vertical="center"/>
    </xf>
    <xf numFmtId="0" fontId="8" fillId="2" borderId="1" xfId="0" applyNumberFormat="1" applyFont="1" applyFill="1" applyBorder="1" applyAlignment="1" applyProtection="1">
      <alignment horizontal="right" vertical="center"/>
    </xf>
    <xf numFmtId="0" fontId="7" fillId="6" borderId="100" xfId="0" applyNumberFormat="1" applyFont="1" applyFill="1" applyBorder="1" applyAlignment="1" applyProtection="1">
      <alignment horizontal="left" vertical="center"/>
    </xf>
    <xf numFmtId="0" fontId="7" fillId="6" borderId="101" xfId="0" applyNumberFormat="1" applyFont="1" applyFill="1" applyBorder="1" applyAlignment="1" applyProtection="1">
      <alignment horizontal="left" vertical="center"/>
    </xf>
    <xf numFmtId="0" fontId="7" fillId="6" borderId="102" xfId="0" applyNumberFormat="1" applyFont="1" applyFill="1" applyBorder="1" applyAlignment="1" applyProtection="1">
      <alignment horizontal="center" vertical="center"/>
    </xf>
    <xf numFmtId="0" fontId="7" fillId="6" borderId="103" xfId="0" applyNumberFormat="1" applyFont="1" applyFill="1" applyBorder="1" applyAlignment="1" applyProtection="1">
      <alignment horizontal="center" vertical="center"/>
    </xf>
    <xf numFmtId="0" fontId="7" fillId="6" borderId="102" xfId="0" applyNumberFormat="1" applyFont="1" applyFill="1" applyBorder="1" applyAlignment="1" applyProtection="1">
      <alignment horizontal="left" vertical="center"/>
    </xf>
    <xf numFmtId="0" fontId="7" fillId="6" borderId="103" xfId="0" applyNumberFormat="1" applyFont="1" applyFill="1" applyBorder="1" applyAlignment="1" applyProtection="1">
      <alignment horizontal="left" vertical="center"/>
    </xf>
    <xf numFmtId="0" fontId="7" fillId="6" borderId="104" xfId="0" applyNumberFormat="1" applyFont="1" applyFill="1" applyBorder="1" applyAlignment="1" applyProtection="1">
      <alignment horizontal="center" vertical="center"/>
    </xf>
    <xf numFmtId="0" fontId="7" fillId="6" borderId="105" xfId="0" applyNumberFormat="1" applyFont="1" applyFill="1" applyBorder="1" applyAlignment="1" applyProtection="1">
      <alignment horizontal="center" vertical="center"/>
    </xf>
    <xf numFmtId="0" fontId="86" fillId="2" borderId="202" xfId="0" applyNumberFormat="1" applyFont="1" applyFill="1" applyBorder="1" applyAlignment="1" applyProtection="1">
      <alignment horizontal="center" vertical="center" wrapText="1"/>
    </xf>
    <xf numFmtId="0" fontId="86" fillId="2" borderId="203" xfId="0" applyNumberFormat="1" applyFont="1" applyFill="1" applyBorder="1" applyAlignment="1" applyProtection="1">
      <alignment horizontal="center" vertical="center" wrapText="1"/>
    </xf>
    <xf numFmtId="0" fontId="86" fillId="2" borderId="204" xfId="0" applyNumberFormat="1" applyFont="1" applyFill="1" applyBorder="1" applyAlignment="1" applyProtection="1">
      <alignment horizontal="center" vertical="center" wrapText="1"/>
    </xf>
    <xf numFmtId="0" fontId="27" fillId="0" borderId="72" xfId="0" applyFont="1" applyBorder="1" applyAlignment="1">
      <alignment horizontal="center" vertical="center" wrapText="1"/>
    </xf>
    <xf numFmtId="0" fontId="27" fillId="0" borderId="73" xfId="0" applyFont="1" applyBorder="1" applyAlignment="1">
      <alignment horizontal="center" vertical="center" wrapText="1"/>
    </xf>
    <xf numFmtId="0" fontId="27" fillId="0" borderId="74" xfId="0" applyFont="1" applyBorder="1" applyAlignment="1">
      <alignment horizontal="center" vertical="center" wrapText="1"/>
    </xf>
    <xf numFmtId="0" fontId="27" fillId="0" borderId="67"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67" xfId="0" applyFont="1" applyBorder="1" applyAlignment="1">
      <alignment horizontal="center" vertical="center"/>
    </xf>
    <xf numFmtId="0" fontId="27" fillId="0" borderId="68" xfId="0" applyFont="1" applyBorder="1" applyAlignment="1">
      <alignment horizontal="center" vertical="center"/>
    </xf>
    <xf numFmtId="0" fontId="27" fillId="0" borderId="60" xfId="0" applyFont="1" applyBorder="1" applyAlignment="1">
      <alignment horizontal="center" vertical="center"/>
    </xf>
    <xf numFmtId="0" fontId="27" fillId="0" borderId="75"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65" xfId="0" applyFont="1" applyBorder="1" applyAlignment="1">
      <alignment horizontal="center" vertical="center" wrapText="1"/>
    </xf>
    <xf numFmtId="0" fontId="27" fillId="0" borderId="66" xfId="0" applyFont="1" applyBorder="1" applyAlignment="1">
      <alignment horizontal="center" vertical="center" wrapText="1"/>
    </xf>
    <xf numFmtId="0" fontId="27" fillId="0" borderId="61" xfId="0" applyFont="1" applyBorder="1" applyAlignment="1">
      <alignment horizontal="center" vertical="center"/>
    </xf>
    <xf numFmtId="0" fontId="27" fillId="0" borderId="62" xfId="0" applyFont="1" applyBorder="1" applyAlignment="1">
      <alignment horizontal="center" vertical="center"/>
    </xf>
    <xf numFmtId="0" fontId="27" fillId="0" borderId="63" xfId="0" applyFont="1" applyBorder="1" applyAlignment="1">
      <alignment horizontal="center" vertical="center"/>
    </xf>
    <xf numFmtId="0" fontId="87" fillId="2" borderId="4" xfId="0" applyNumberFormat="1" applyFont="1" applyFill="1" applyBorder="1" applyAlignment="1" applyProtection="1">
      <alignment horizontal="left" vertical="center"/>
    </xf>
    <xf numFmtId="0" fontId="9" fillId="6" borderId="79" xfId="0" applyNumberFormat="1" applyFont="1" applyFill="1" applyBorder="1" applyAlignment="1" applyProtection="1">
      <alignment horizontal="center" vertical="center"/>
    </xf>
    <xf numFmtId="0" fontId="9" fillId="6" borderId="80" xfId="0" applyNumberFormat="1" applyFont="1" applyFill="1" applyBorder="1" applyAlignment="1" applyProtection="1">
      <alignment horizontal="center" vertical="center"/>
    </xf>
    <xf numFmtId="0" fontId="9" fillId="6" borderId="94" xfId="0" applyNumberFormat="1" applyFont="1" applyFill="1" applyBorder="1" applyAlignment="1" applyProtection="1">
      <alignment horizontal="center" vertical="center"/>
    </xf>
    <xf numFmtId="0" fontId="9" fillId="6" borderId="115" xfId="0" applyNumberFormat="1" applyFont="1" applyFill="1" applyBorder="1" applyAlignment="1" applyProtection="1">
      <alignment horizontal="center" vertical="center" wrapText="1"/>
    </xf>
    <xf numFmtId="0" fontId="9" fillId="6" borderId="117" xfId="0" applyNumberFormat="1" applyFont="1" applyFill="1" applyBorder="1" applyAlignment="1" applyProtection="1">
      <alignment horizontal="center" vertical="center" wrapText="1"/>
    </xf>
    <xf numFmtId="0" fontId="90" fillId="2" borderId="1" xfId="0" applyNumberFormat="1" applyFont="1" applyFill="1" applyBorder="1" applyAlignment="1" applyProtection="1">
      <alignment horizontal="left" vertical="center"/>
    </xf>
    <xf numFmtId="0" fontId="10" fillId="2" borderId="122" xfId="0" applyNumberFormat="1" applyFont="1" applyFill="1" applyBorder="1" applyAlignment="1" applyProtection="1">
      <alignment horizontal="center" vertical="center"/>
    </xf>
    <xf numFmtId="0" fontId="10" fillId="2" borderId="134" xfId="0" applyNumberFormat="1" applyFont="1" applyFill="1" applyBorder="1" applyAlignment="1" applyProtection="1">
      <alignment horizontal="center" vertical="center"/>
    </xf>
    <xf numFmtId="0" fontId="5" fillId="2" borderId="174" xfId="0" applyNumberFormat="1" applyFont="1" applyFill="1" applyBorder="1" applyAlignment="1" applyProtection="1">
      <alignment horizontal="left" vertical="top"/>
    </xf>
    <xf numFmtId="0" fontId="7" fillId="6" borderId="123" xfId="0" applyNumberFormat="1" applyFont="1" applyFill="1" applyBorder="1" applyAlignment="1" applyProtection="1">
      <alignment horizontal="center" vertical="center"/>
    </xf>
    <xf numFmtId="0" fontId="7" fillId="6" borderId="123" xfId="0" applyNumberFormat="1" applyFont="1" applyFill="1" applyBorder="1" applyAlignment="1" applyProtection="1">
      <alignment horizontal="left" vertical="center"/>
    </xf>
    <xf numFmtId="0" fontId="7" fillId="6" borderId="124" xfId="0" applyNumberFormat="1" applyFont="1" applyFill="1" applyBorder="1" applyAlignment="1" applyProtection="1">
      <alignment horizontal="center" vertical="center"/>
    </xf>
    <xf numFmtId="0" fontId="6" fillId="6" borderId="106" xfId="0" applyNumberFormat="1" applyFont="1" applyFill="1" applyBorder="1" applyAlignment="1" applyProtection="1">
      <alignment horizontal="center" vertical="center"/>
    </xf>
    <xf numFmtId="0" fontId="6" fillId="6" borderId="107" xfId="0" applyNumberFormat="1" applyFont="1" applyFill="1" applyBorder="1" applyAlignment="1" applyProtection="1">
      <alignment horizontal="center" vertical="center"/>
    </xf>
    <xf numFmtId="0" fontId="6" fillId="6" borderId="108" xfId="0" applyNumberFormat="1" applyFont="1" applyFill="1" applyBorder="1" applyAlignment="1" applyProtection="1">
      <alignment horizontal="center" vertical="center"/>
    </xf>
    <xf numFmtId="0" fontId="6" fillId="6" borderId="109" xfId="0" applyNumberFormat="1" applyFont="1" applyFill="1" applyBorder="1" applyAlignment="1" applyProtection="1">
      <alignment horizontal="center" vertical="center"/>
    </xf>
    <xf numFmtId="0" fontId="6" fillId="6" borderId="110" xfId="0" applyNumberFormat="1" applyFont="1" applyFill="1" applyBorder="1" applyAlignment="1" applyProtection="1">
      <alignment horizontal="center" vertical="center"/>
    </xf>
    <xf numFmtId="0" fontId="6" fillId="6" borderId="111" xfId="0" applyNumberFormat="1" applyFont="1" applyFill="1" applyBorder="1" applyAlignment="1" applyProtection="1">
      <alignment horizontal="center" vertical="center"/>
    </xf>
    <xf numFmtId="0" fontId="7" fillId="2" borderId="1" xfId="0" applyNumberFormat="1" applyFont="1" applyFill="1" applyBorder="1" applyAlignment="1" applyProtection="1">
      <alignment horizontal="left" vertical="center"/>
    </xf>
    <xf numFmtId="0" fontId="7" fillId="6" borderId="9" xfId="0" applyNumberFormat="1" applyFont="1" applyFill="1" applyBorder="1" applyAlignment="1" applyProtection="1">
      <alignment horizontal="center" vertical="center"/>
    </xf>
    <xf numFmtId="0" fontId="7" fillId="6" borderId="10" xfId="0" applyNumberFormat="1" applyFont="1" applyFill="1" applyBorder="1" applyAlignment="1" applyProtection="1">
      <alignment horizontal="left" vertical="center"/>
    </xf>
    <xf numFmtId="0" fontId="7" fillId="6" borderId="10" xfId="0" applyNumberFormat="1" applyFont="1" applyFill="1" applyBorder="1" applyAlignment="1" applyProtection="1">
      <alignment horizontal="center" vertical="center"/>
    </xf>
    <xf numFmtId="0" fontId="7" fillId="6" borderId="11" xfId="0" applyNumberFormat="1" applyFont="1" applyFill="1" applyBorder="1" applyAlignment="1" applyProtection="1">
      <alignment horizontal="left" vertical="center"/>
    </xf>
    <xf numFmtId="0" fontId="7" fillId="6" borderId="8" xfId="0" applyNumberFormat="1" applyFont="1" applyFill="1" applyBorder="1" applyAlignment="1" applyProtection="1">
      <alignment horizontal="center" vertical="center"/>
    </xf>
    <xf numFmtId="0" fontId="9" fillId="6" borderId="13" xfId="0" applyNumberFormat="1" applyFont="1" applyFill="1" applyBorder="1" applyAlignment="1" applyProtection="1">
      <alignment horizontal="center" vertical="center"/>
    </xf>
    <xf numFmtId="0" fontId="9" fillId="6" borderId="13" xfId="0" applyNumberFormat="1" applyFont="1" applyFill="1" applyBorder="1" applyAlignment="1" applyProtection="1">
      <alignment horizontal="center" vertical="center" wrapText="1"/>
    </xf>
    <xf numFmtId="0" fontId="6" fillId="6" borderId="12" xfId="0" applyNumberFormat="1" applyFont="1" applyFill="1" applyBorder="1" applyAlignment="1" applyProtection="1">
      <alignment horizontal="center" vertical="center"/>
    </xf>
    <xf numFmtId="0" fontId="9" fillId="6" borderId="4" xfId="0" applyNumberFormat="1" applyFont="1" applyFill="1" applyBorder="1" applyAlignment="1" applyProtection="1">
      <alignment horizontal="center" vertical="center" wrapText="1"/>
    </xf>
    <xf numFmtId="0" fontId="9" fillId="6" borderId="8" xfId="0" applyNumberFormat="1" applyFont="1" applyFill="1" applyBorder="1" applyAlignment="1" applyProtection="1">
      <alignment horizontal="center" vertical="center" wrapText="1"/>
    </xf>
    <xf numFmtId="0" fontId="86" fillId="2" borderId="201" xfId="0" applyNumberFormat="1" applyFont="1" applyFill="1" applyBorder="1" applyAlignment="1" applyProtection="1">
      <alignment horizontal="center" vertical="center"/>
    </xf>
    <xf numFmtId="0" fontId="86" fillId="2" borderId="4" xfId="0" applyNumberFormat="1" applyFont="1" applyFill="1" applyBorder="1" applyAlignment="1" applyProtection="1">
      <alignment horizontal="center" vertical="center"/>
    </xf>
    <xf numFmtId="0" fontId="8" fillId="2" borderId="78" xfId="0" applyNumberFormat="1" applyFont="1" applyFill="1" applyBorder="1" applyAlignment="1" applyProtection="1">
      <alignment horizontal="right" vertical="center"/>
    </xf>
    <xf numFmtId="0" fontId="7" fillId="6" borderId="10" xfId="0" applyNumberFormat="1" applyFont="1" applyFill="1" applyBorder="1" applyAlignment="1" applyProtection="1">
      <alignment horizontal="center" vertical="center" wrapText="1"/>
    </xf>
    <xf numFmtId="0" fontId="7" fillId="6" borderId="11" xfId="0" applyNumberFormat="1" applyFont="1" applyFill="1" applyBorder="1" applyAlignment="1" applyProtection="1">
      <alignment horizontal="center" vertical="center" wrapText="1"/>
    </xf>
    <xf numFmtId="0" fontId="7" fillId="6" borderId="77" xfId="0" applyNumberFormat="1" applyFont="1" applyFill="1" applyBorder="1" applyAlignment="1" applyProtection="1">
      <alignment horizontal="center" vertical="center" wrapText="1"/>
    </xf>
    <xf numFmtId="0" fontId="7" fillId="6" borderId="30" xfId="0" applyNumberFormat="1" applyFont="1" applyFill="1" applyBorder="1" applyAlignment="1" applyProtection="1">
      <alignment horizontal="center" vertical="center" wrapText="1"/>
    </xf>
    <xf numFmtId="0" fontId="7" fillId="6" borderId="31" xfId="0" applyNumberFormat="1" applyFont="1" applyFill="1" applyBorder="1" applyAlignment="1" applyProtection="1">
      <alignment horizontal="center" vertical="center" wrapText="1"/>
    </xf>
    <xf numFmtId="0" fontId="7" fillId="6" borderId="88" xfId="0" applyNumberFormat="1" applyFont="1" applyFill="1" applyBorder="1" applyAlignment="1" applyProtection="1">
      <alignment horizontal="center" vertical="center" wrapText="1"/>
    </xf>
    <xf numFmtId="0" fontId="7" fillId="6" borderId="89" xfId="0" applyNumberFormat="1" applyFont="1" applyFill="1" applyBorder="1" applyAlignment="1" applyProtection="1">
      <alignment horizontal="center" vertical="center" wrapText="1"/>
    </xf>
    <xf numFmtId="0" fontId="7" fillId="6" borderId="86" xfId="0" applyNumberFormat="1" applyFont="1" applyFill="1" applyBorder="1" applyAlignment="1" applyProtection="1">
      <alignment horizontal="center" vertical="center" wrapText="1"/>
    </xf>
    <xf numFmtId="0" fontId="7" fillId="6" borderId="87" xfId="0" applyNumberFormat="1" applyFont="1" applyFill="1" applyBorder="1" applyAlignment="1" applyProtection="1">
      <alignment horizontal="center" vertical="center" wrapText="1"/>
    </xf>
    <xf numFmtId="0" fontId="9" fillId="6" borderId="84" xfId="0" applyNumberFormat="1" applyFont="1" applyFill="1" applyBorder="1" applyAlignment="1" applyProtection="1">
      <alignment horizontal="center" vertical="center" wrapText="1"/>
    </xf>
    <xf numFmtId="0" fontId="9" fillId="6" borderId="85" xfId="0" applyNumberFormat="1" applyFont="1" applyFill="1" applyBorder="1" applyAlignment="1" applyProtection="1">
      <alignment horizontal="center" vertical="center" wrapText="1"/>
    </xf>
    <xf numFmtId="0" fontId="9" fillId="6" borderId="82" xfId="0" applyNumberFormat="1" applyFont="1" applyFill="1" applyBorder="1" applyAlignment="1" applyProtection="1">
      <alignment horizontal="center" vertical="center"/>
    </xf>
    <xf numFmtId="0" fontId="9" fillId="6" borderId="77" xfId="0" applyNumberFormat="1" applyFont="1" applyFill="1" applyBorder="1" applyAlignment="1" applyProtection="1">
      <alignment horizontal="center" vertical="center"/>
    </xf>
    <xf numFmtId="0" fontId="9" fillId="6" borderId="83" xfId="0" applyNumberFormat="1" applyFont="1" applyFill="1" applyBorder="1" applyAlignment="1" applyProtection="1">
      <alignment horizontal="center" vertical="center"/>
    </xf>
    <xf numFmtId="0" fontId="9" fillId="6" borderId="81" xfId="0" applyNumberFormat="1" applyFont="1" applyFill="1" applyBorder="1" applyAlignment="1" applyProtection="1">
      <alignment horizontal="center" vertical="center"/>
    </xf>
    <xf numFmtId="0" fontId="89" fillId="2" borderId="1" xfId="0" applyNumberFormat="1" applyFont="1" applyFill="1" applyBorder="1" applyAlignment="1" applyProtection="1">
      <alignment horizontal="center" vertical="top"/>
    </xf>
    <xf numFmtId="0" fontId="102" fillId="2" borderId="207" xfId="0" applyNumberFormat="1" applyFont="1" applyFill="1" applyBorder="1" applyAlignment="1" applyProtection="1">
      <alignment horizontal="center" vertical="center"/>
    </xf>
    <xf numFmtId="0" fontId="27" fillId="0" borderId="69"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71" xfId="0" applyFont="1" applyBorder="1" applyAlignment="1">
      <alignment horizontal="center" vertical="center" wrapText="1"/>
    </xf>
    <xf numFmtId="0" fontId="86" fillId="0" borderId="114" xfId="0" applyFont="1" applyBorder="1" applyAlignment="1">
      <alignment horizontal="center" vertical="center"/>
    </xf>
    <xf numFmtId="0" fontId="86" fillId="0" borderId="68" xfId="0" applyFont="1" applyBorder="1" applyAlignment="1">
      <alignment horizontal="center" vertical="center"/>
    </xf>
    <xf numFmtId="0" fontId="86" fillId="0" borderId="75" xfId="0" applyFont="1" applyBorder="1" applyAlignment="1">
      <alignment horizontal="center" vertical="center"/>
    </xf>
    <xf numFmtId="0" fontId="88" fillId="0" borderId="30" xfId="0" applyFont="1" applyBorder="1" applyAlignment="1">
      <alignment horizontal="left" vertical="center"/>
    </xf>
    <xf numFmtId="0" fontId="49" fillId="2" borderId="7" xfId="4" applyNumberFormat="1" applyFont="1" applyFill="1" applyBorder="1" applyAlignment="1" applyProtection="1">
      <alignment horizontal="left" vertical="center" wrapText="1"/>
    </xf>
    <xf numFmtId="0" fontId="2" fillId="2" borderId="1" xfId="4" applyNumberFormat="1" applyFont="1" applyFill="1" applyBorder="1" applyAlignment="1" applyProtection="1">
      <alignment horizontal="center" vertical="top"/>
    </xf>
    <xf numFmtId="0" fontId="3" fillId="2" borderId="1" xfId="4" applyNumberFormat="1" applyFont="1" applyFill="1" applyBorder="1" applyAlignment="1" applyProtection="1">
      <alignment horizontal="left" vertical="center"/>
    </xf>
    <xf numFmtId="0" fontId="48" fillId="2" borderId="2" xfId="4" applyNumberFormat="1" applyFont="1" applyFill="1" applyBorder="1" applyAlignment="1" applyProtection="1">
      <alignment horizontal="center" vertical="center" wrapText="1"/>
    </xf>
    <xf numFmtId="0" fontId="48" fillId="2" borderId="3" xfId="4" applyNumberFormat="1" applyFont="1" applyFill="1" applyBorder="1" applyAlignment="1" applyProtection="1">
      <alignment horizontal="center" vertical="center" wrapText="1"/>
    </xf>
    <xf numFmtId="0" fontId="48" fillId="2" borderId="3" xfId="4" applyNumberFormat="1" applyFont="1" applyFill="1" applyBorder="1" applyAlignment="1" applyProtection="1">
      <alignment horizontal="center" vertical="center"/>
    </xf>
    <xf numFmtId="0" fontId="48" fillId="2" borderId="173" xfId="4" applyNumberFormat="1" applyFont="1" applyFill="1" applyBorder="1" applyAlignment="1" applyProtection="1">
      <alignment horizontal="center" vertical="center"/>
    </xf>
    <xf numFmtId="0" fontId="48" fillId="2" borderId="4" xfId="4" applyNumberFormat="1" applyFont="1" applyFill="1" applyBorder="1" applyAlignment="1" applyProtection="1">
      <alignment horizontal="center" vertical="center" wrapText="1"/>
    </xf>
    <xf numFmtId="0" fontId="105" fillId="2" borderId="43" xfId="5" applyNumberFormat="1" applyFont="1" applyFill="1" applyBorder="1" applyAlignment="1" applyProtection="1">
      <alignment horizontal="center" vertical="center" wrapText="1"/>
    </xf>
    <xf numFmtId="0" fontId="105" fillId="2" borderId="43" xfId="5" applyNumberFormat="1" applyFont="1" applyFill="1" applyBorder="1" applyAlignment="1" applyProtection="1">
      <alignment horizontal="center" vertical="center"/>
    </xf>
    <xf numFmtId="0" fontId="105" fillId="2" borderId="44" xfId="5" applyNumberFormat="1" applyFont="1" applyFill="1" applyBorder="1" applyAlignment="1" applyProtection="1">
      <alignment horizontal="center" vertical="center"/>
    </xf>
    <xf numFmtId="0" fontId="104" fillId="2" borderId="178" xfId="5" applyNumberFormat="1" applyFont="1" applyFill="1" applyBorder="1" applyAlignment="1" applyProtection="1">
      <alignment horizontal="center" vertical="center"/>
    </xf>
    <xf numFmtId="0" fontId="104" fillId="2" borderId="1" xfId="5" applyNumberFormat="1" applyFont="1" applyFill="1" applyBorder="1" applyAlignment="1" applyProtection="1">
      <alignment horizontal="center" vertical="center"/>
    </xf>
    <xf numFmtId="0" fontId="104" fillId="2" borderId="1" xfId="5" applyNumberFormat="1" applyFont="1" applyFill="1" applyBorder="1" applyAlignment="1" applyProtection="1">
      <alignment horizontal="left" vertical="top"/>
    </xf>
    <xf numFmtId="0" fontId="105" fillId="2" borderId="40" xfId="5" applyNumberFormat="1" applyFont="1" applyFill="1" applyBorder="1" applyAlignment="1" applyProtection="1">
      <alignment horizontal="center" vertical="center" wrapText="1"/>
    </xf>
    <xf numFmtId="0" fontId="105" fillId="2" borderId="40" xfId="5" applyNumberFormat="1" applyFont="1" applyFill="1" applyBorder="1" applyAlignment="1" applyProtection="1">
      <alignment horizontal="center" vertical="center"/>
    </xf>
    <xf numFmtId="0" fontId="105" fillId="2" borderId="41" xfId="5" applyNumberFormat="1" applyFont="1" applyFill="1" applyBorder="1" applyAlignment="1" applyProtection="1">
      <alignment horizontal="center" vertical="center"/>
    </xf>
    <xf numFmtId="0" fontId="2" fillId="2" borderId="78" xfId="0" applyNumberFormat="1" applyFont="1" applyFill="1" applyBorder="1" applyAlignment="1" applyProtection="1">
      <alignment horizontal="center" vertical="top"/>
    </xf>
    <xf numFmtId="0" fontId="6" fillId="2" borderId="1" xfId="10" applyNumberFormat="1" applyFont="1" applyFill="1" applyBorder="1" applyAlignment="1" applyProtection="1">
      <alignment horizontal="center" vertical="top"/>
    </xf>
    <xf numFmtId="0" fontId="8" fillId="2" borderId="1" xfId="10" applyNumberFormat="1" applyFont="1" applyFill="1" applyBorder="1" applyAlignment="1" applyProtection="1">
      <alignment horizontal="left" vertical="center"/>
    </xf>
    <xf numFmtId="0" fontId="8" fillId="2" borderId="1" xfId="10" applyNumberFormat="1" applyFont="1" applyFill="1" applyBorder="1" applyAlignment="1" applyProtection="1">
      <alignment horizontal="right" vertical="center"/>
    </xf>
    <xf numFmtId="0" fontId="7" fillId="6" borderId="9" xfId="10" applyNumberFormat="1" applyFont="1" applyFill="1" applyBorder="1" applyAlignment="1" applyProtection="1">
      <alignment horizontal="left" vertical="center"/>
    </xf>
    <xf numFmtId="0" fontId="7" fillId="6" borderId="10" xfId="10" applyNumberFormat="1" applyFont="1" applyFill="1" applyBorder="1" applyAlignment="1" applyProtection="1">
      <alignment horizontal="center" vertical="center"/>
    </xf>
    <xf numFmtId="0" fontId="7" fillId="6" borderId="10" xfId="10" applyNumberFormat="1" applyFont="1" applyFill="1" applyBorder="1" applyAlignment="1" applyProtection="1">
      <alignment horizontal="left" vertical="center"/>
    </xf>
    <xf numFmtId="0" fontId="7" fillId="6" borderId="11" xfId="10" applyNumberFormat="1" applyFont="1" applyFill="1" applyBorder="1" applyAlignment="1" applyProtection="1">
      <alignment horizontal="center" vertical="center"/>
    </xf>
    <xf numFmtId="0" fontId="49" fillId="2" borderId="7" xfId="11" applyNumberFormat="1" applyFont="1" applyFill="1" applyBorder="1" applyAlignment="1" applyProtection="1">
      <alignment horizontal="center" vertical="center"/>
    </xf>
    <xf numFmtId="0" fontId="10" fillId="2" borderId="169" xfId="10" applyNumberFormat="1" applyFont="1" applyFill="1" applyBorder="1" applyAlignment="1" applyProtection="1">
      <alignment horizontal="center" vertical="center"/>
    </xf>
    <xf numFmtId="0" fontId="10" fillId="2" borderId="171" xfId="10" applyNumberFormat="1" applyFont="1" applyFill="1" applyBorder="1" applyAlignment="1" applyProtection="1">
      <alignment horizontal="center" vertical="center"/>
    </xf>
    <xf numFmtId="0" fontId="5" fillId="2" borderId="174" xfId="10" applyNumberFormat="1" applyFont="1" applyFill="1" applyBorder="1" applyAlignment="1" applyProtection="1">
      <alignment horizontal="left" vertical="top"/>
    </xf>
    <xf numFmtId="0" fontId="86" fillId="2" borderId="4" xfId="10" applyNumberFormat="1" applyFont="1" applyFill="1" applyBorder="1" applyAlignment="1" applyProtection="1">
      <alignment horizontal="center" vertical="center" wrapText="1"/>
    </xf>
    <xf numFmtId="0" fontId="86" fillId="2" borderId="4" xfId="10" applyNumberFormat="1" applyFont="1" applyFill="1" applyBorder="1" applyAlignment="1" applyProtection="1">
      <alignment horizontal="center" vertical="center"/>
    </xf>
    <xf numFmtId="0" fontId="88" fillId="2" borderId="205" xfId="10" applyNumberFormat="1" applyFont="1" applyFill="1" applyBorder="1" applyAlignment="1" applyProtection="1">
      <alignment horizontal="center" vertical="center"/>
    </xf>
    <xf numFmtId="0" fontId="88" fillId="2" borderId="30" xfId="10" applyNumberFormat="1" applyFont="1" applyFill="1" applyBorder="1" applyAlignment="1" applyProtection="1">
      <alignment horizontal="center" vertical="center"/>
    </xf>
    <xf numFmtId="0" fontId="88" fillId="2" borderId="201" xfId="10" applyNumberFormat="1" applyFont="1" applyFill="1" applyBorder="1" applyAlignment="1" applyProtection="1">
      <alignment horizontal="center" vertical="center"/>
    </xf>
    <xf numFmtId="0" fontId="7" fillId="6" borderId="30" xfId="10" applyNumberFormat="1" applyFont="1" applyFill="1" applyBorder="1" applyAlignment="1" applyProtection="1">
      <alignment horizontal="center" vertical="center"/>
    </xf>
    <xf numFmtId="0" fontId="7" fillId="6" borderId="30" xfId="10" applyNumberFormat="1" applyFont="1" applyFill="1" applyBorder="1" applyAlignment="1" applyProtection="1">
      <alignment horizontal="left" vertical="center"/>
    </xf>
    <xf numFmtId="0" fontId="7" fillId="6" borderId="31" xfId="10" applyNumberFormat="1" applyFont="1" applyFill="1" applyBorder="1" applyAlignment="1" applyProtection="1">
      <alignment horizontal="center" vertical="center"/>
    </xf>
    <xf numFmtId="0" fontId="6" fillId="6" borderId="12" xfId="10" applyNumberFormat="1" applyFont="1" applyFill="1" applyBorder="1" applyAlignment="1" applyProtection="1">
      <alignment horizontal="center" vertical="center"/>
    </xf>
    <xf numFmtId="0" fontId="7" fillId="6" borderId="8" xfId="10" applyNumberFormat="1" applyFont="1" applyFill="1" applyBorder="1" applyAlignment="1" applyProtection="1">
      <alignment horizontal="center" vertical="center"/>
    </xf>
    <xf numFmtId="0" fontId="9" fillId="6" borderId="13" xfId="10" applyNumberFormat="1" applyFont="1" applyFill="1" applyBorder="1" applyAlignment="1" applyProtection="1">
      <alignment horizontal="center" vertical="center"/>
    </xf>
    <xf numFmtId="0" fontId="9" fillId="6" borderId="4" xfId="10" applyNumberFormat="1" applyFont="1" applyFill="1" applyBorder="1" applyAlignment="1" applyProtection="1">
      <alignment horizontal="center" vertical="center" wrapText="1"/>
    </xf>
    <xf numFmtId="0" fontId="9" fillId="6" borderId="8" xfId="10" applyNumberFormat="1" applyFont="1" applyFill="1" applyBorder="1" applyAlignment="1" applyProtection="1">
      <alignment horizontal="center" vertical="center" wrapText="1"/>
    </xf>
    <xf numFmtId="0" fontId="2" fillId="2" borderId="1" xfId="11" applyNumberFormat="1" applyFont="1" applyFill="1" applyBorder="1" applyAlignment="1" applyProtection="1">
      <alignment horizontal="center" vertical="top"/>
    </xf>
    <xf numFmtId="0" fontId="3" fillId="2" borderId="1" xfId="11" applyNumberFormat="1" applyFont="1" applyFill="1" applyBorder="1" applyAlignment="1" applyProtection="1">
      <alignment horizontal="left" vertical="center"/>
    </xf>
    <xf numFmtId="0" fontId="48" fillId="2" borderId="2" xfId="11" applyNumberFormat="1" applyFont="1" applyFill="1" applyBorder="1" applyAlignment="1" applyProtection="1">
      <alignment horizontal="center" vertical="center" wrapText="1"/>
    </xf>
    <xf numFmtId="0" fontId="48" fillId="2" borderId="3" xfId="11" applyNumberFormat="1" applyFont="1" applyFill="1" applyBorder="1" applyAlignment="1" applyProtection="1">
      <alignment horizontal="center" vertical="center" wrapText="1"/>
    </xf>
    <xf numFmtId="0" fontId="48" fillId="2" borderId="3" xfId="11" applyNumberFormat="1" applyFont="1" applyFill="1" applyBorder="1" applyAlignment="1" applyProtection="1">
      <alignment horizontal="center" vertical="center"/>
    </xf>
    <xf numFmtId="0" fontId="48" fillId="2" borderId="173" xfId="11" applyNumberFormat="1" applyFont="1" applyFill="1" applyBorder="1" applyAlignment="1" applyProtection="1">
      <alignment horizontal="center" vertical="center"/>
    </xf>
    <xf numFmtId="0" fontId="48" fillId="2" borderId="4" xfId="11" applyNumberFormat="1" applyFont="1" applyFill="1" applyBorder="1" applyAlignment="1" applyProtection="1">
      <alignment horizontal="center" vertical="center"/>
    </xf>
    <xf numFmtId="0" fontId="4" fillId="2" borderId="4" xfId="11" applyNumberFormat="1" applyFont="1" applyFill="1" applyBorder="1" applyAlignment="1" applyProtection="1">
      <alignment horizontal="center" vertical="center" wrapText="1"/>
    </xf>
    <xf numFmtId="3" fontId="49" fillId="2" borderId="7" xfId="11" applyNumberFormat="1" applyFont="1" applyFill="1" applyBorder="1" applyAlignment="1" applyProtection="1">
      <alignment horizontal="right" vertical="center"/>
    </xf>
    <xf numFmtId="9" fontId="49" fillId="2" borderId="7" xfId="3" applyFont="1" applyFill="1" applyBorder="1" applyAlignment="1" applyProtection="1">
      <alignment horizontal="right" vertical="center"/>
    </xf>
    <xf numFmtId="0" fontId="5" fillId="2" borderId="1" xfId="11" applyNumberFormat="1" applyFont="1" applyFill="1" applyBorder="1" applyAlignment="1" applyProtection="1">
      <alignment horizontal="left" vertical="top"/>
    </xf>
    <xf numFmtId="0" fontId="6" fillId="0" borderId="0" xfId="0" applyFont="1" applyAlignment="1">
      <alignment horizontal="center" vertical="top"/>
    </xf>
    <xf numFmtId="0" fontId="8" fillId="0" borderId="0" xfId="0" applyFont="1" applyAlignment="1">
      <alignment horizontal="left" vertical="center"/>
    </xf>
    <xf numFmtId="0" fontId="8" fillId="0" borderId="78" xfId="0" applyFont="1" applyBorder="1" applyAlignment="1">
      <alignment horizontal="right" vertical="center"/>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86" fillId="2" borderId="4" xfId="11" applyNumberFormat="1" applyFont="1" applyFill="1" applyBorder="1" applyAlignment="1" applyProtection="1">
      <alignment horizontal="center" vertical="center" wrapText="1"/>
    </xf>
    <xf numFmtId="0" fontId="88" fillId="2" borderId="4" xfId="11" applyNumberFormat="1" applyFont="1" applyFill="1" applyBorder="1" applyAlignment="1" applyProtection="1">
      <alignment horizontal="left" vertical="center"/>
    </xf>
    <xf numFmtId="0" fontId="9" fillId="3" borderId="137" xfId="0" applyFont="1" applyFill="1" applyBorder="1" applyAlignment="1">
      <alignment horizontal="center" vertical="center" wrapText="1"/>
    </xf>
    <xf numFmtId="0" fontId="9" fillId="3" borderId="138" xfId="0" applyFont="1" applyFill="1" applyBorder="1" applyAlignment="1">
      <alignment horizontal="center" vertical="center" wrapText="1"/>
    </xf>
    <xf numFmtId="0" fontId="10" fillId="0" borderId="92" xfId="0" applyFont="1" applyBorder="1" applyAlignment="1">
      <alignment horizontal="center" vertical="center" wrapText="1"/>
    </xf>
    <xf numFmtId="0" fontId="10" fillId="0" borderId="93" xfId="0" applyFont="1" applyBorder="1" applyAlignment="1">
      <alignment horizontal="center" vertical="center" wrapText="1"/>
    </xf>
    <xf numFmtId="0" fontId="10" fillId="0" borderId="164" xfId="0" applyFont="1" applyBorder="1" applyAlignment="1">
      <alignment horizontal="center" vertical="center" wrapText="1"/>
    </xf>
    <xf numFmtId="0" fontId="10" fillId="0" borderId="55" xfId="0" applyFont="1" applyBorder="1" applyAlignment="1">
      <alignment horizontal="center" vertical="center" wrapText="1"/>
    </xf>
    <xf numFmtId="0" fontId="5" fillId="0" borderId="174" xfId="0" applyFont="1" applyBorder="1" applyAlignment="1">
      <alignment horizontal="left" vertical="top"/>
    </xf>
    <xf numFmtId="0" fontId="7" fillId="3" borderId="77"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88" xfId="0" applyFont="1" applyFill="1" applyBorder="1" applyAlignment="1">
      <alignment horizontal="center" vertical="center" wrapText="1"/>
    </xf>
    <xf numFmtId="0" fontId="7" fillId="3" borderId="139" xfId="0" applyFont="1" applyFill="1" applyBorder="1" applyAlignment="1">
      <alignment horizontal="center" vertical="center" wrapText="1"/>
    </xf>
    <xf numFmtId="0" fontId="7" fillId="3" borderId="89" xfId="0" applyFont="1" applyFill="1" applyBorder="1" applyAlignment="1">
      <alignment horizontal="center" vertical="center" wrapText="1"/>
    </xf>
    <xf numFmtId="0" fontId="7" fillId="3" borderId="86"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87" xfId="0" applyFont="1" applyFill="1" applyBorder="1" applyAlignment="1">
      <alignment horizontal="center" vertical="center" wrapText="1"/>
    </xf>
    <xf numFmtId="0" fontId="9" fillId="3" borderId="84" xfId="0" applyFont="1" applyFill="1" applyBorder="1" applyAlignment="1">
      <alignment horizontal="center" vertical="center" wrapText="1"/>
    </xf>
    <xf numFmtId="0" fontId="9" fillId="3" borderId="140" xfId="0" applyFont="1" applyFill="1" applyBorder="1" applyAlignment="1">
      <alignment horizontal="center" vertical="center" wrapText="1"/>
    </xf>
    <xf numFmtId="0" fontId="9" fillId="3" borderId="85" xfId="0" applyFont="1" applyFill="1" applyBorder="1" applyAlignment="1">
      <alignment horizontal="center" vertical="center" wrapText="1"/>
    </xf>
    <xf numFmtId="0" fontId="9" fillId="3" borderId="82" xfId="0" applyFont="1" applyFill="1" applyBorder="1" applyAlignment="1">
      <alignment horizontal="center" vertical="center"/>
    </xf>
    <xf numFmtId="0" fontId="9" fillId="3" borderId="77" xfId="0" applyFont="1" applyFill="1" applyBorder="1" applyAlignment="1">
      <alignment horizontal="center" vertical="center"/>
    </xf>
    <xf numFmtId="0" fontId="9" fillId="3" borderId="83" xfId="0" applyFont="1" applyFill="1" applyBorder="1" applyAlignment="1">
      <alignment horizontal="center" vertical="center"/>
    </xf>
    <xf numFmtId="0" fontId="9" fillId="3" borderId="79" xfId="0" applyFont="1" applyFill="1" applyBorder="1" applyAlignment="1">
      <alignment horizontal="center" vertical="center"/>
    </xf>
    <xf numFmtId="0" fontId="9" fillId="3" borderId="80" xfId="0" applyFont="1" applyFill="1" applyBorder="1" applyAlignment="1">
      <alignment horizontal="center" vertical="center"/>
    </xf>
    <xf numFmtId="0" fontId="9" fillId="3" borderId="81" xfId="0" applyFont="1" applyFill="1" applyBorder="1" applyAlignment="1">
      <alignment horizontal="center" vertical="center"/>
    </xf>
    <xf numFmtId="0" fontId="9" fillId="3" borderId="94" xfId="0" applyFont="1" applyFill="1" applyBorder="1" applyAlignment="1">
      <alignment horizontal="center" vertical="center"/>
    </xf>
    <xf numFmtId="0" fontId="9" fillId="3" borderId="135" xfId="0" applyFont="1" applyFill="1" applyBorder="1" applyAlignment="1">
      <alignment horizontal="center" vertical="center" wrapText="1"/>
    </xf>
    <xf numFmtId="0" fontId="9" fillId="3" borderId="136" xfId="0" applyFont="1" applyFill="1" applyBorder="1" applyAlignment="1">
      <alignment horizontal="center" vertical="center" wrapText="1"/>
    </xf>
    <xf numFmtId="0" fontId="9" fillId="3" borderId="131" xfId="0" applyFont="1" applyFill="1" applyBorder="1" applyAlignment="1">
      <alignment horizontal="center" vertical="center" wrapText="1"/>
    </xf>
    <xf numFmtId="0" fontId="9" fillId="3" borderId="130" xfId="0" applyFont="1" applyFill="1" applyBorder="1" applyAlignment="1">
      <alignment horizontal="center" vertical="center" wrapText="1"/>
    </xf>
    <xf numFmtId="0" fontId="9" fillId="3" borderId="119"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86" fillId="0" borderId="82" xfId="0" applyFont="1" applyBorder="1" applyAlignment="1">
      <alignment horizontal="center" vertical="center" wrapText="1"/>
    </xf>
    <xf numFmtId="0" fontId="86" fillId="0" borderId="83" xfId="0" applyFont="1" applyBorder="1" applyAlignment="1">
      <alignment horizontal="center" vertical="center" wrapText="1"/>
    </xf>
    <xf numFmtId="0" fontId="86" fillId="0" borderId="65" xfId="0" applyFont="1" applyBorder="1" applyAlignment="1">
      <alignment horizontal="center" vertical="center" wrapText="1"/>
    </xf>
    <xf numFmtId="0" fontId="86" fillId="0" borderId="70" xfId="0" applyFont="1" applyBorder="1" applyAlignment="1">
      <alignment horizontal="center" vertical="center" wrapText="1"/>
    </xf>
    <xf numFmtId="0" fontId="2" fillId="2" borderId="1" xfId="12" applyNumberFormat="1" applyFont="1" applyFill="1" applyBorder="1" applyAlignment="1" applyProtection="1">
      <alignment horizontal="center" vertical="top"/>
    </xf>
    <xf numFmtId="0" fontId="3" fillId="2" borderId="1" xfId="12" applyNumberFormat="1" applyFont="1" applyFill="1" applyBorder="1" applyAlignment="1" applyProtection="1">
      <alignment horizontal="left" vertical="center"/>
    </xf>
    <xf numFmtId="0" fontId="48" fillId="2" borderId="2" xfId="12" applyNumberFormat="1" applyFont="1" applyFill="1" applyBorder="1" applyAlignment="1" applyProtection="1">
      <alignment horizontal="center" vertical="center" wrapText="1"/>
    </xf>
    <xf numFmtId="0" fontId="48" fillId="2" borderId="3" xfId="12" applyNumberFormat="1" applyFont="1" applyFill="1" applyBorder="1" applyAlignment="1" applyProtection="1">
      <alignment horizontal="center" vertical="center" wrapText="1"/>
    </xf>
    <xf numFmtId="0" fontId="48" fillId="2" borderId="3" xfId="12" applyNumberFormat="1" applyFont="1" applyFill="1" applyBorder="1" applyAlignment="1" applyProtection="1">
      <alignment horizontal="center" vertical="center"/>
    </xf>
    <xf numFmtId="0" fontId="48" fillId="2" borderId="173" xfId="12" applyNumberFormat="1" applyFont="1" applyFill="1" applyBorder="1" applyAlignment="1" applyProtection="1">
      <alignment horizontal="center" vertical="center"/>
    </xf>
    <xf numFmtId="0" fontId="48" fillId="2" borderId="4" xfId="12" applyNumberFormat="1" applyFont="1" applyFill="1" applyBorder="1" applyAlignment="1" applyProtection="1">
      <alignment horizontal="center" vertical="center" wrapText="1"/>
    </xf>
    <xf numFmtId="0" fontId="49" fillId="2" borderId="7" xfId="12" applyNumberFormat="1" applyFont="1" applyFill="1" applyBorder="1" applyAlignment="1" applyProtection="1">
      <alignment horizontal="left" vertical="center" wrapText="1"/>
    </xf>
    <xf numFmtId="0" fontId="5" fillId="2" borderId="1" xfId="12" applyNumberFormat="1" applyFont="1" applyFill="1" applyBorder="1" applyAlignment="1" applyProtection="1">
      <alignment horizontal="left" vertical="top"/>
    </xf>
    <xf numFmtId="0" fontId="86" fillId="2" borderId="4" xfId="12" applyNumberFormat="1" applyFont="1" applyFill="1" applyBorder="1" applyAlignment="1" applyProtection="1">
      <alignment horizontal="center" vertical="center"/>
    </xf>
    <xf numFmtId="0" fontId="88" fillId="2" borderId="4" xfId="12" applyNumberFormat="1" applyFont="1" applyFill="1" applyBorder="1" applyAlignment="1" applyProtection="1">
      <alignment horizontal="left" vertical="center"/>
    </xf>
    <xf numFmtId="0" fontId="5" fillId="2" borderId="1" xfId="13" applyNumberFormat="1" applyFont="1" applyFill="1" applyBorder="1" applyAlignment="1" applyProtection="1">
      <alignment horizontal="left" vertical="top"/>
    </xf>
    <xf numFmtId="0" fontId="2" fillId="2" borderId="1" xfId="13" applyNumberFormat="1" applyFont="1" applyFill="1" applyBorder="1" applyAlignment="1" applyProtection="1">
      <alignment horizontal="center" vertical="top"/>
    </xf>
    <xf numFmtId="0" fontId="86" fillId="2" borderId="4" xfId="13" applyNumberFormat="1" applyFont="1" applyFill="1" applyBorder="1" applyAlignment="1" applyProtection="1">
      <alignment horizontal="center" vertical="center" wrapText="1"/>
    </xf>
    <xf numFmtId="0" fontId="88" fillId="2" borderId="4" xfId="13" applyNumberFormat="1" applyFont="1" applyFill="1" applyBorder="1" applyAlignment="1" applyProtection="1">
      <alignment horizontal="left" vertical="center"/>
    </xf>
    <xf numFmtId="0" fontId="54" fillId="6" borderId="43" xfId="14" applyNumberFormat="1" applyFont="1" applyFill="1" applyBorder="1" applyAlignment="1" applyProtection="1">
      <alignment horizontal="center" vertical="center" wrapText="1"/>
    </xf>
    <xf numFmtId="0" fontId="54" fillId="6" borderId="43" xfId="14" applyNumberFormat="1" applyFont="1" applyFill="1" applyBorder="1" applyAlignment="1" applyProtection="1">
      <alignment horizontal="center" vertical="center"/>
    </xf>
    <xf numFmtId="0" fontId="54" fillId="6" borderId="44" xfId="14" applyNumberFormat="1" applyFont="1" applyFill="1" applyBorder="1" applyAlignment="1" applyProtection="1">
      <alignment horizontal="center" vertical="center"/>
    </xf>
    <xf numFmtId="0" fontId="49" fillId="2" borderId="185" xfId="14" applyNumberFormat="1" applyFont="1" applyFill="1" applyBorder="1" applyAlignment="1" applyProtection="1">
      <alignment horizontal="left" vertical="center" wrapText="1"/>
    </xf>
    <xf numFmtId="0" fontId="55" fillId="2" borderId="186" xfId="14" applyNumberFormat="1" applyFont="1" applyFill="1" applyBorder="1" applyAlignment="1" applyProtection="1">
      <alignment horizontal="center" vertical="center"/>
    </xf>
    <xf numFmtId="0" fontId="55" fillId="2" borderId="178" xfId="14" applyNumberFormat="1" applyFont="1" applyFill="1" applyBorder="1" applyAlignment="1" applyProtection="1">
      <alignment horizontal="center" vertical="center"/>
    </xf>
    <xf numFmtId="0" fontId="53" fillId="2" borderId="1" xfId="14" applyNumberFormat="1" applyFont="1" applyFill="1" applyBorder="1" applyAlignment="1" applyProtection="1">
      <alignment horizontal="center" vertical="center"/>
    </xf>
    <xf numFmtId="0" fontId="53" fillId="7" borderId="1" xfId="14" applyNumberFormat="1" applyFont="1" applyFill="1" applyBorder="1" applyAlignment="1" applyProtection="1">
      <alignment horizontal="left" vertical="top"/>
    </xf>
    <xf numFmtId="0" fontId="54" fillId="6" borderId="40" xfId="14" applyNumberFormat="1" applyFont="1" applyFill="1" applyBorder="1" applyAlignment="1" applyProtection="1">
      <alignment horizontal="center" vertical="center" wrapText="1"/>
    </xf>
    <xf numFmtId="0" fontId="54" fillId="6" borderId="40" xfId="14" applyNumberFormat="1" applyFont="1" applyFill="1" applyBorder="1" applyAlignment="1" applyProtection="1">
      <alignment horizontal="center" vertical="center"/>
    </xf>
    <xf numFmtId="0" fontId="54" fillId="6" borderId="41" xfId="14" applyNumberFormat="1" applyFont="1" applyFill="1" applyBorder="1" applyAlignment="1" applyProtection="1">
      <alignment horizontal="center" vertical="center"/>
    </xf>
    <xf numFmtId="0" fontId="58" fillId="2" borderId="4" xfId="14" applyNumberFormat="1" applyFont="1" applyFill="1" applyBorder="1" applyAlignment="1" applyProtection="1">
      <alignment horizontal="left" vertical="center"/>
    </xf>
    <xf numFmtId="0" fontId="103" fillId="2" borderId="205" xfId="14" applyNumberFormat="1" applyFont="1" applyFill="1" applyBorder="1" applyAlignment="1" applyProtection="1">
      <alignment horizontal="center" vertical="center"/>
    </xf>
    <xf numFmtId="0" fontId="103" fillId="2" borderId="30" xfId="14" applyNumberFormat="1" applyFont="1" applyFill="1" applyBorder="1" applyAlignment="1" applyProtection="1">
      <alignment horizontal="center" vertical="center"/>
    </xf>
    <xf numFmtId="0" fontId="103" fillId="2" borderId="201" xfId="14" applyNumberFormat="1" applyFont="1" applyFill="1" applyBorder="1" applyAlignment="1" applyProtection="1">
      <alignment horizontal="center" vertical="center"/>
    </xf>
    <xf numFmtId="0" fontId="58" fillId="2" borderId="187" xfId="14" applyNumberFormat="1" applyFont="1" applyFill="1" applyBorder="1" applyAlignment="1" applyProtection="1">
      <alignment horizontal="left" vertical="center"/>
    </xf>
    <xf numFmtId="0" fontId="5" fillId="2" borderId="214" xfId="14" applyNumberFormat="1" applyFont="1" applyFill="1" applyBorder="1" applyAlignment="1" applyProtection="1">
      <alignment horizontal="left" vertical="top"/>
    </xf>
    <xf numFmtId="0" fontId="103" fillId="2" borderId="4" xfId="14" applyNumberFormat="1" applyFont="1" applyFill="1" applyBorder="1" applyAlignment="1" applyProtection="1">
      <alignment horizontal="center" vertical="center"/>
    </xf>
    <xf numFmtId="0" fontId="60" fillId="2" borderId="186" xfId="14" applyNumberFormat="1" applyFont="1" applyFill="1" applyBorder="1" applyAlignment="1" applyProtection="1">
      <alignment horizontal="center" vertical="center"/>
    </xf>
    <xf numFmtId="0" fontId="61" fillId="2" borderId="178" xfId="14" applyNumberFormat="1" applyFont="1" applyFill="1" applyBorder="1" applyAlignment="1" applyProtection="1">
      <alignment horizontal="left" vertical="center"/>
    </xf>
    <xf numFmtId="0" fontId="8" fillId="0" borderId="0" xfId="0" applyFont="1" applyAlignment="1">
      <alignment horizontal="right" vertical="center"/>
    </xf>
    <xf numFmtId="0" fontId="5" fillId="2" borderId="174" xfId="15" applyNumberFormat="1" applyFont="1" applyFill="1" applyBorder="1" applyAlignment="1" applyProtection="1">
      <alignment horizontal="left" vertical="top"/>
    </xf>
    <xf numFmtId="0" fontId="19" fillId="2" borderId="4" xfId="15" applyNumberFormat="1" applyFont="1" applyFill="1" applyBorder="1" applyAlignment="1" applyProtection="1">
      <alignment horizontal="center" vertical="center" wrapText="1"/>
    </xf>
    <xf numFmtId="0" fontId="19" fillId="2" borderId="205" xfId="15" applyNumberFormat="1" applyFont="1" applyFill="1" applyBorder="1" applyAlignment="1" applyProtection="1">
      <alignment horizontal="center" vertical="center"/>
    </xf>
    <xf numFmtId="0" fontId="19" fillId="2" borderId="201" xfId="15" applyNumberFormat="1" applyFont="1" applyFill="1" applyBorder="1" applyAlignment="1" applyProtection="1">
      <alignment horizontal="center" vertical="center"/>
    </xf>
    <xf numFmtId="0" fontId="19" fillId="2" borderId="4" xfId="15" applyNumberFormat="1" applyFont="1" applyFill="1" applyBorder="1" applyAlignment="1" applyProtection="1">
      <alignment horizontal="center" vertical="center"/>
    </xf>
    <xf numFmtId="0" fontId="88" fillId="2" borderId="4" xfId="15" applyNumberFormat="1" applyFont="1" applyFill="1" applyBorder="1" applyAlignment="1" applyProtection="1">
      <alignment horizontal="left" vertical="center"/>
    </xf>
    <xf numFmtId="0" fontId="7" fillId="3" borderId="100" xfId="0" applyFont="1" applyFill="1" applyBorder="1" applyAlignment="1">
      <alignment horizontal="left" vertical="center"/>
    </xf>
    <xf numFmtId="0" fontId="7" fillId="3" borderId="101" xfId="0" applyFont="1" applyFill="1" applyBorder="1" applyAlignment="1">
      <alignment horizontal="left" vertical="center"/>
    </xf>
    <xf numFmtId="0" fontId="7" fillId="3" borderId="102" xfId="0" applyFont="1" applyFill="1" applyBorder="1" applyAlignment="1">
      <alignment horizontal="center" vertical="center"/>
    </xf>
    <xf numFmtId="0" fontId="7" fillId="3" borderId="103" xfId="0" applyFont="1" applyFill="1" applyBorder="1" applyAlignment="1">
      <alignment horizontal="center" vertical="center"/>
    </xf>
    <xf numFmtId="0" fontId="7" fillId="3" borderId="102" xfId="0" applyFont="1" applyFill="1" applyBorder="1" applyAlignment="1">
      <alignment horizontal="left" vertical="center"/>
    </xf>
    <xf numFmtId="0" fontId="7" fillId="3" borderId="103" xfId="0" applyFont="1" applyFill="1" applyBorder="1" applyAlignment="1">
      <alignment horizontal="left" vertical="center"/>
    </xf>
    <xf numFmtId="0" fontId="7" fillId="3" borderId="104" xfId="0" applyFont="1" applyFill="1" applyBorder="1" applyAlignment="1">
      <alignment horizontal="center" vertical="center"/>
    </xf>
    <xf numFmtId="0" fontId="7" fillId="3" borderId="105" xfId="0" applyFont="1" applyFill="1" applyBorder="1" applyAlignment="1">
      <alignment horizontal="center" vertical="center"/>
    </xf>
    <xf numFmtId="0" fontId="7" fillId="3" borderId="123" xfId="0" applyFont="1" applyFill="1" applyBorder="1" applyAlignment="1">
      <alignment horizontal="center" vertical="center"/>
    </xf>
    <xf numFmtId="0" fontId="7" fillId="3" borderId="123" xfId="0" applyFont="1" applyFill="1" applyBorder="1" applyAlignment="1">
      <alignment horizontal="left" vertical="center"/>
    </xf>
    <xf numFmtId="0" fontId="7" fillId="3" borderId="124" xfId="0" applyFont="1" applyFill="1" applyBorder="1" applyAlignment="1">
      <alignment horizontal="center" vertical="center"/>
    </xf>
    <xf numFmtId="0" fontId="6" fillId="3" borderId="106" xfId="0" applyFont="1" applyFill="1" applyBorder="1" applyAlignment="1">
      <alignment horizontal="center" vertical="center"/>
    </xf>
    <xf numFmtId="0" fontId="6" fillId="3" borderId="107" xfId="0" applyFont="1" applyFill="1" applyBorder="1" applyAlignment="1">
      <alignment horizontal="center" vertical="center"/>
    </xf>
    <xf numFmtId="0" fontId="6" fillId="3" borderId="108" xfId="0" applyFont="1" applyFill="1" applyBorder="1" applyAlignment="1">
      <alignment horizontal="center" vertical="center"/>
    </xf>
    <xf numFmtId="0" fontId="6" fillId="3" borderId="109" xfId="0" applyFont="1" applyFill="1" applyBorder="1" applyAlignment="1">
      <alignment horizontal="center" vertical="center"/>
    </xf>
    <xf numFmtId="0" fontId="6" fillId="3" borderId="110" xfId="0" applyFont="1" applyFill="1" applyBorder="1" applyAlignment="1">
      <alignment horizontal="center" vertical="center"/>
    </xf>
    <xf numFmtId="0" fontId="6" fillId="3" borderId="111"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112" xfId="0" applyFont="1" applyFill="1" applyBorder="1" applyAlignment="1">
      <alignment horizontal="center" vertical="center"/>
    </xf>
    <xf numFmtId="0" fontId="7" fillId="3" borderId="113" xfId="0" applyFont="1" applyFill="1" applyBorder="1" applyAlignment="1">
      <alignment horizontal="center" vertical="center"/>
    </xf>
    <xf numFmtId="0" fontId="9" fillId="3" borderId="125" xfId="0" applyFont="1" applyFill="1" applyBorder="1" applyAlignment="1">
      <alignment horizontal="center" vertical="center"/>
    </xf>
    <xf numFmtId="0" fontId="9" fillId="3" borderId="126" xfId="0" applyFont="1" applyFill="1" applyBorder="1" applyAlignment="1">
      <alignment horizontal="center" vertical="center"/>
    </xf>
    <xf numFmtId="0" fontId="9" fillId="3" borderId="107" xfId="0" applyFont="1" applyFill="1" applyBorder="1" applyAlignment="1">
      <alignment horizontal="center" vertical="center" wrapText="1"/>
    </xf>
    <xf numFmtId="0" fontId="9" fillId="3" borderId="109"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15" xfId="0" applyFont="1" applyFill="1" applyBorder="1" applyAlignment="1">
      <alignment horizontal="center" vertical="center" wrapText="1"/>
    </xf>
    <xf numFmtId="0" fontId="9" fillId="3" borderId="116" xfId="0" applyFont="1" applyFill="1" applyBorder="1" applyAlignment="1">
      <alignment horizontal="center" vertical="center" wrapText="1"/>
    </xf>
    <xf numFmtId="0" fontId="9" fillId="3" borderId="117" xfId="0" applyFont="1" applyFill="1" applyBorder="1" applyAlignment="1">
      <alignment horizontal="center" vertical="center" wrapText="1"/>
    </xf>
    <xf numFmtId="0" fontId="9" fillId="3" borderId="127" xfId="0" applyFont="1" applyFill="1" applyBorder="1" applyAlignment="1">
      <alignment horizontal="center" vertical="center" wrapText="1"/>
    </xf>
    <xf numFmtId="0" fontId="9" fillId="3" borderId="118" xfId="0" applyFont="1" applyFill="1" applyBorder="1" applyAlignment="1">
      <alignment horizontal="center" vertical="center" wrapText="1"/>
    </xf>
    <xf numFmtId="0" fontId="9" fillId="3" borderId="128" xfId="0" applyFont="1" applyFill="1" applyBorder="1" applyAlignment="1">
      <alignment horizontal="center" vertical="center" wrapText="1"/>
    </xf>
    <xf numFmtId="0" fontId="9" fillId="3" borderId="129" xfId="0" applyFont="1" applyFill="1" applyBorder="1" applyAlignment="1">
      <alignment horizontal="center" vertical="center" wrapText="1"/>
    </xf>
    <xf numFmtId="0" fontId="9" fillId="3" borderId="121"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87" xfId="0" applyFont="1" applyFill="1" applyBorder="1" applyAlignment="1">
      <alignment horizontal="center" vertical="center" wrapText="1"/>
    </xf>
    <xf numFmtId="0" fontId="10" fillId="0" borderId="132" xfId="0" applyFont="1" applyBorder="1" applyAlignment="1">
      <alignment horizontal="center" vertical="center"/>
    </xf>
    <xf numFmtId="0" fontId="10" fillId="0" borderId="133" xfId="0" applyFont="1" applyBorder="1" applyAlignment="1">
      <alignment horizontal="center" vertical="center"/>
    </xf>
    <xf numFmtId="0" fontId="10" fillId="0" borderId="122" xfId="0" applyFont="1" applyBorder="1" applyAlignment="1">
      <alignment horizontal="center" vertical="center"/>
    </xf>
    <xf numFmtId="0" fontId="10" fillId="0" borderId="134" xfId="0" applyFont="1" applyBorder="1" applyAlignment="1">
      <alignment horizontal="center" vertical="center"/>
    </xf>
    <xf numFmtId="0" fontId="86" fillId="0" borderId="215" xfId="0" applyFont="1" applyBorder="1" applyAlignment="1">
      <alignment horizontal="center" vertical="center"/>
    </xf>
    <xf numFmtId="0" fontId="86" fillId="0" borderId="223" xfId="0" applyFont="1" applyBorder="1" applyAlignment="1">
      <alignment horizontal="center" vertical="center"/>
    </xf>
    <xf numFmtId="0" fontId="86" fillId="0" borderId="218" xfId="0" applyFont="1" applyBorder="1" applyAlignment="1">
      <alignment horizontal="center" vertical="center"/>
    </xf>
    <xf numFmtId="0" fontId="86" fillId="0" borderId="224" xfId="0" applyFont="1" applyBorder="1" applyAlignment="1">
      <alignment horizontal="center" vertical="center"/>
    </xf>
    <xf numFmtId="0" fontId="88" fillId="0" borderId="180" xfId="0" applyFont="1" applyBorder="1" applyAlignment="1">
      <alignment horizontal="left" vertical="center"/>
    </xf>
    <xf numFmtId="0" fontId="88" fillId="0" borderId="181" xfId="0" applyFont="1" applyBorder="1" applyAlignment="1">
      <alignment horizontal="left" vertical="center"/>
    </xf>
    <xf numFmtId="0" fontId="19" fillId="0" borderId="226" xfId="0" applyFont="1" applyBorder="1" applyAlignment="1">
      <alignment horizontal="center" vertical="center"/>
    </xf>
    <xf numFmtId="0" fontId="19" fillId="0" borderId="227" xfId="0" applyFont="1" applyBorder="1" applyAlignment="1">
      <alignment horizontal="center" vertical="center"/>
    </xf>
    <xf numFmtId="0" fontId="1" fillId="0" borderId="1" xfId="0" applyFont="1" applyBorder="1" applyAlignment="1">
      <alignment horizontal="left" vertical="top"/>
    </xf>
    <xf numFmtId="0" fontId="1" fillId="0" borderId="229" xfId="0" applyFont="1" applyBorder="1" applyAlignment="1">
      <alignment horizontal="left" vertical="top"/>
    </xf>
    <xf numFmtId="0" fontId="19" fillId="0" borderId="205" xfId="0" applyFont="1" applyBorder="1" applyAlignment="1">
      <alignment horizontal="center" vertical="center"/>
    </xf>
    <xf numFmtId="0" fontId="19" fillId="0" borderId="201" xfId="0" applyFont="1" applyBorder="1" applyAlignment="1">
      <alignment horizontal="center" vertical="center"/>
    </xf>
    <xf numFmtId="0" fontId="120" fillId="0" borderId="205" xfId="0" applyFont="1" applyBorder="1" applyAlignment="1">
      <alignment horizontal="left" vertical="center"/>
    </xf>
    <xf numFmtId="0" fontId="120" fillId="0" borderId="201" xfId="0" applyFont="1" applyBorder="1" applyAlignment="1">
      <alignment horizontal="left" vertical="center"/>
    </xf>
    <xf numFmtId="0" fontId="19" fillId="0" borderId="114" xfId="0" applyFont="1" applyBorder="1" applyAlignment="1">
      <alignment horizontal="center" vertical="center" wrapText="1"/>
    </xf>
    <xf numFmtId="0" fontId="19" fillId="0" borderId="68" xfId="0" applyFont="1" applyBorder="1" applyAlignment="1">
      <alignment horizontal="center" vertical="center" wrapText="1"/>
    </xf>
    <xf numFmtId="0" fontId="19" fillId="0" borderId="75" xfId="0" applyFont="1" applyBorder="1" applyAlignment="1">
      <alignment horizontal="center" vertical="center" wrapText="1"/>
    </xf>
    <xf numFmtId="0" fontId="9" fillId="6" borderId="13" xfId="15" applyNumberFormat="1" applyFont="1" applyFill="1" applyBorder="1" applyAlignment="1" applyProtection="1">
      <alignment horizontal="center" vertical="center"/>
    </xf>
    <xf numFmtId="0" fontId="9" fillId="6" borderId="184" xfId="15" applyNumberFormat="1" applyFont="1" applyFill="1" applyBorder="1" applyAlignment="1" applyProtection="1">
      <alignment horizontal="center" vertical="center"/>
    </xf>
    <xf numFmtId="0" fontId="10" fillId="2" borderId="169" xfId="15" applyNumberFormat="1" applyFont="1" applyFill="1" applyBorder="1" applyAlignment="1" applyProtection="1">
      <alignment horizontal="center" vertical="center" wrapText="1"/>
    </xf>
    <xf numFmtId="0" fontId="6" fillId="2" borderId="1" xfId="15" applyNumberFormat="1" applyFont="1" applyFill="1" applyBorder="1" applyAlignment="1" applyProtection="1">
      <alignment horizontal="center" vertical="top"/>
    </xf>
    <xf numFmtId="0" fontId="8" fillId="2" borderId="1" xfId="15" applyNumberFormat="1" applyFont="1" applyFill="1" applyBorder="1" applyAlignment="1" applyProtection="1">
      <alignment horizontal="left" vertical="center"/>
    </xf>
    <xf numFmtId="0" fontId="8" fillId="2" borderId="1" xfId="15" applyNumberFormat="1" applyFont="1" applyFill="1" applyBorder="1" applyAlignment="1" applyProtection="1">
      <alignment horizontal="right" vertical="center"/>
    </xf>
    <xf numFmtId="0" fontId="7" fillId="6" borderId="10" xfId="15" applyNumberFormat="1" applyFont="1" applyFill="1" applyBorder="1" applyAlignment="1" applyProtection="1">
      <alignment horizontal="center" vertical="center" wrapText="1"/>
    </xf>
    <xf numFmtId="0" fontId="7" fillId="6" borderId="11" xfId="15" applyNumberFormat="1" applyFont="1" applyFill="1" applyBorder="1" applyAlignment="1" applyProtection="1">
      <alignment horizontal="center" vertical="center" wrapText="1"/>
    </xf>
    <xf numFmtId="0" fontId="7" fillId="6" borderId="30" xfId="15" applyNumberFormat="1" applyFont="1" applyFill="1" applyBorder="1" applyAlignment="1" applyProtection="1">
      <alignment horizontal="center" vertical="center" wrapText="1"/>
    </xf>
    <xf numFmtId="0" fontId="7" fillId="6" borderId="31" xfId="15" applyNumberFormat="1" applyFont="1" applyFill="1" applyBorder="1" applyAlignment="1" applyProtection="1">
      <alignment horizontal="center" vertical="center" wrapText="1"/>
    </xf>
    <xf numFmtId="0" fontId="7" fillId="6" borderId="182" xfId="15" applyNumberFormat="1" applyFont="1" applyFill="1" applyBorder="1" applyAlignment="1" applyProtection="1">
      <alignment horizontal="center" vertical="center" wrapText="1"/>
    </xf>
    <xf numFmtId="0" fontId="7" fillId="6" borderId="7" xfId="15" applyNumberFormat="1" applyFont="1" applyFill="1" applyBorder="1" applyAlignment="1" applyProtection="1">
      <alignment horizontal="center" vertical="center" wrapText="1"/>
    </xf>
    <xf numFmtId="0" fontId="9" fillId="6" borderId="183" xfId="15" applyNumberFormat="1" applyFont="1" applyFill="1" applyBorder="1" applyAlignment="1" applyProtection="1">
      <alignment horizontal="center" vertical="center" wrapText="1"/>
    </xf>
    <xf numFmtId="0" fontId="5" fillId="2" borderId="1" xfId="16" applyNumberFormat="1" applyFont="1" applyFill="1" applyBorder="1" applyAlignment="1" applyProtection="1">
      <alignment horizontal="left" vertical="top"/>
    </xf>
    <xf numFmtId="0" fontId="19" fillId="2" borderId="4" xfId="16" applyNumberFormat="1" applyFont="1" applyFill="1" applyBorder="1" applyAlignment="1" applyProtection="1">
      <alignment horizontal="center" vertical="center"/>
    </xf>
    <xf numFmtId="0" fontId="88" fillId="2" borderId="4" xfId="16" applyNumberFormat="1" applyFont="1" applyFill="1" applyBorder="1" applyAlignment="1" applyProtection="1">
      <alignment horizontal="left" vertical="center"/>
    </xf>
    <xf numFmtId="0" fontId="120" fillId="2" borderId="205" xfId="16" applyNumberFormat="1" applyFont="1" applyFill="1" applyBorder="1" applyAlignment="1" applyProtection="1">
      <alignment horizontal="left" vertical="center"/>
    </xf>
    <xf numFmtId="0" fontId="120" fillId="2" borderId="201" xfId="16" applyNumberFormat="1" applyFont="1" applyFill="1" applyBorder="1" applyAlignment="1" applyProtection="1">
      <alignment horizontal="left" vertical="center"/>
    </xf>
    <xf numFmtId="0" fontId="86" fillId="2" borderId="4" xfId="16" applyNumberFormat="1" applyFont="1" applyFill="1" applyBorder="1" applyAlignment="1" applyProtection="1">
      <alignment horizontal="center" vertical="center"/>
    </xf>
    <xf numFmtId="0" fontId="86" fillId="2" borderId="4" xfId="16" applyNumberFormat="1" applyFont="1" applyFill="1" applyBorder="1" applyAlignment="1" applyProtection="1">
      <alignment horizontal="center" vertical="center" wrapText="1"/>
    </xf>
    <xf numFmtId="0" fontId="49" fillId="2" borderId="7" xfId="16" applyNumberFormat="1" applyFont="1" applyFill="1" applyBorder="1" applyAlignment="1" applyProtection="1">
      <alignment horizontal="left" vertical="center" wrapText="1"/>
    </xf>
    <xf numFmtId="3" fontId="49" fillId="2" borderId="7" xfId="16" applyNumberFormat="1" applyFont="1" applyFill="1" applyBorder="1" applyAlignment="1" applyProtection="1">
      <alignment horizontal="right" vertical="center"/>
    </xf>
    <xf numFmtId="0" fontId="2" fillId="2" borderId="1" xfId="16" applyNumberFormat="1" applyFont="1" applyFill="1" applyBorder="1" applyAlignment="1" applyProtection="1">
      <alignment horizontal="center" vertical="top"/>
    </xf>
    <xf numFmtId="0" fontId="3" fillId="2" borderId="1" xfId="16" applyNumberFormat="1" applyFont="1" applyFill="1" applyBorder="1" applyAlignment="1" applyProtection="1">
      <alignment horizontal="left" vertical="center"/>
    </xf>
    <xf numFmtId="0" fontId="48" fillId="2" borderId="3" xfId="16" applyNumberFormat="1" applyFont="1" applyFill="1" applyBorder="1" applyAlignment="1" applyProtection="1">
      <alignment horizontal="center" vertical="center"/>
    </xf>
    <xf numFmtId="0" fontId="48" fillId="2" borderId="3" xfId="16" applyNumberFormat="1" applyFont="1" applyFill="1" applyBorder="1" applyAlignment="1" applyProtection="1">
      <alignment horizontal="center" vertical="center" wrapText="1"/>
    </xf>
    <xf numFmtId="0" fontId="48" fillId="2" borderId="173" xfId="16" applyNumberFormat="1" applyFont="1" applyFill="1" applyBorder="1" applyAlignment="1" applyProtection="1">
      <alignment horizontal="center" vertical="center"/>
    </xf>
    <xf numFmtId="0" fontId="48" fillId="2" borderId="4" xfId="16" applyNumberFormat="1" applyFont="1" applyFill="1" applyBorder="1" applyAlignment="1" applyProtection="1">
      <alignment horizontal="center" vertical="center" wrapText="1"/>
    </xf>
    <xf numFmtId="0" fontId="58" fillId="2" borderId="4" xfId="18" applyNumberFormat="1" applyFont="1" applyFill="1" applyBorder="1" applyAlignment="1" applyProtection="1">
      <alignment horizontal="left" vertical="center"/>
    </xf>
    <xf numFmtId="0" fontId="58" fillId="2" borderId="187" xfId="18" applyNumberFormat="1" applyFont="1" applyFill="1" applyBorder="1" applyAlignment="1" applyProtection="1">
      <alignment horizontal="left" vertical="center"/>
    </xf>
    <xf numFmtId="0" fontId="5" fillId="2" borderId="214" xfId="18" applyNumberFormat="1" applyFont="1" applyFill="1" applyBorder="1" applyAlignment="1" applyProtection="1">
      <alignment horizontal="left" vertical="top"/>
    </xf>
    <xf numFmtId="0" fontId="123" fillId="2" borderId="205" xfId="18" applyNumberFormat="1" applyFont="1" applyFill="1" applyBorder="1" applyAlignment="1" applyProtection="1">
      <alignment horizontal="center" vertical="center"/>
    </xf>
    <xf numFmtId="0" fontId="123" fillId="2" borderId="201" xfId="18" applyNumberFormat="1" applyFont="1" applyFill="1" applyBorder="1" applyAlignment="1" applyProtection="1">
      <alignment horizontal="center" vertical="center"/>
    </xf>
    <xf numFmtId="0" fontId="103" fillId="2" borderId="82" xfId="18" applyNumberFormat="1" applyFont="1" applyFill="1" applyBorder="1" applyAlignment="1" applyProtection="1">
      <alignment horizontal="center" vertical="center"/>
    </xf>
    <xf numFmtId="0" fontId="103" fillId="2" borderId="77" xfId="18" applyNumberFormat="1" applyFont="1" applyFill="1" applyBorder="1" applyAlignment="1" applyProtection="1">
      <alignment horizontal="center" vertical="center"/>
    </xf>
    <xf numFmtId="0" fontId="103" fillId="2" borderId="83" xfId="18" applyNumberFormat="1" applyFont="1" applyFill="1" applyBorder="1" applyAlignment="1" applyProtection="1">
      <alignment horizontal="center" vertical="center"/>
    </xf>
    <xf numFmtId="0" fontId="103" fillId="2" borderId="65" xfId="18" applyNumberFormat="1" applyFont="1" applyFill="1" applyBorder="1" applyAlignment="1" applyProtection="1">
      <alignment horizontal="center" vertical="center"/>
    </xf>
    <xf numFmtId="0" fontId="103" fillId="2" borderId="1" xfId="18" applyNumberFormat="1" applyFont="1" applyFill="1" applyBorder="1" applyAlignment="1" applyProtection="1">
      <alignment horizontal="center" vertical="center"/>
    </xf>
    <xf numFmtId="0" fontId="103" fillId="2" borderId="70" xfId="18" applyNumberFormat="1" applyFont="1" applyFill="1" applyBorder="1" applyAlignment="1" applyProtection="1">
      <alignment horizontal="center" vertical="center"/>
    </xf>
    <xf numFmtId="0" fontId="103" fillId="2" borderId="209" xfId="18" applyNumberFormat="1" applyFont="1" applyFill="1" applyBorder="1" applyAlignment="1" applyProtection="1">
      <alignment horizontal="center" vertical="center"/>
    </xf>
    <xf numFmtId="0" fontId="103" fillId="2" borderId="103" xfId="18" applyNumberFormat="1" applyFont="1" applyFill="1" applyBorder="1" applyAlignment="1" applyProtection="1">
      <alignment horizontal="center" vertical="center"/>
    </xf>
    <xf numFmtId="0" fontId="103" fillId="2" borderId="210" xfId="18" applyNumberFormat="1" applyFont="1" applyFill="1" applyBorder="1" applyAlignment="1" applyProtection="1">
      <alignment horizontal="center" vertical="center"/>
    </xf>
    <xf numFmtId="0" fontId="103" fillId="2" borderId="114" xfId="18" applyNumberFormat="1" applyFont="1" applyFill="1" applyBorder="1" applyAlignment="1" applyProtection="1">
      <alignment horizontal="center" vertical="center"/>
    </xf>
    <xf numFmtId="0" fontId="103" fillId="2" borderId="68" xfId="18" applyNumberFormat="1" applyFont="1" applyFill="1" applyBorder="1" applyAlignment="1" applyProtection="1">
      <alignment horizontal="center" vertical="center"/>
    </xf>
    <xf numFmtId="0" fontId="103" fillId="2" borderId="75" xfId="18" applyNumberFormat="1" applyFont="1" applyFill="1" applyBorder="1" applyAlignment="1" applyProtection="1">
      <alignment horizontal="center" vertical="center"/>
    </xf>
    <xf numFmtId="0" fontId="48" fillId="2" borderId="4" xfId="16" applyNumberFormat="1" applyFont="1" applyFill="1" applyBorder="1" applyAlignment="1" applyProtection="1">
      <alignment horizontal="center" vertical="center"/>
    </xf>
    <xf numFmtId="0" fontId="4" fillId="2" borderId="4" xfId="16" applyNumberFormat="1" applyFont="1" applyFill="1" applyBorder="1" applyAlignment="1" applyProtection="1">
      <alignment horizontal="center" vertical="center" wrapText="1"/>
    </xf>
    <xf numFmtId="0" fontId="5" fillId="2" borderId="1" xfId="17" applyNumberFormat="1" applyFont="1" applyFill="1" applyBorder="1" applyAlignment="1" applyProtection="1">
      <alignment horizontal="left" vertical="top"/>
    </xf>
    <xf numFmtId="0" fontId="2" fillId="2" borderId="1" xfId="17" applyNumberFormat="1" applyFont="1" applyFill="1" applyBorder="1" applyAlignment="1" applyProtection="1">
      <alignment horizontal="center" vertical="top"/>
    </xf>
    <xf numFmtId="0" fontId="1" fillId="2" borderId="1" xfId="17" applyNumberFormat="1" applyFont="1" applyFill="1" applyBorder="1" applyAlignment="1" applyProtection="1">
      <alignment horizontal="left" vertical="top"/>
    </xf>
    <xf numFmtId="0" fontId="86" fillId="2" borderId="4" xfId="17" applyNumberFormat="1" applyFont="1" applyFill="1" applyBorder="1" applyAlignment="1" applyProtection="1">
      <alignment horizontal="center" vertical="center" wrapText="1"/>
    </xf>
    <xf numFmtId="0" fontId="19" fillId="2" borderId="205" xfId="17" applyNumberFormat="1" applyFont="1" applyFill="1" applyBorder="1" applyAlignment="1" applyProtection="1">
      <alignment horizontal="center" vertical="center"/>
    </xf>
    <xf numFmtId="0" fontId="19" fillId="2" borderId="201" xfId="17" applyNumberFormat="1" applyFont="1" applyFill="1" applyBorder="1" applyAlignment="1" applyProtection="1">
      <alignment horizontal="center" vertical="center"/>
    </xf>
    <xf numFmtId="0" fontId="88" fillId="2" borderId="4" xfId="17" applyNumberFormat="1" applyFont="1" applyFill="1" applyBorder="1" applyAlignment="1" applyProtection="1">
      <alignment horizontal="left" vertical="center"/>
    </xf>
    <xf numFmtId="0" fontId="48" fillId="2" borderId="2" xfId="16" applyNumberFormat="1" applyFont="1" applyFill="1" applyBorder="1" applyAlignment="1" applyProtection="1">
      <alignment horizontal="center" vertical="center" wrapText="1"/>
    </xf>
    <xf numFmtId="0" fontId="49" fillId="2" borderId="185" xfId="18" applyNumberFormat="1" applyFont="1" applyFill="1" applyBorder="1" applyAlignment="1" applyProtection="1">
      <alignment horizontal="left" vertical="center" wrapText="1"/>
    </xf>
    <xf numFmtId="0" fontId="60" fillId="2" borderId="186" xfId="18" applyNumberFormat="1" applyFont="1" applyFill="1" applyBorder="1" applyAlignment="1" applyProtection="1">
      <alignment horizontal="center" vertical="center"/>
    </xf>
    <xf numFmtId="0" fontId="61" fillId="2" borderId="178" xfId="18" applyNumberFormat="1" applyFont="1" applyFill="1" applyBorder="1" applyAlignment="1" applyProtection="1">
      <alignment horizontal="left" vertical="center"/>
    </xf>
    <xf numFmtId="0" fontId="55" fillId="2" borderId="186" xfId="18" applyNumberFormat="1" applyFont="1" applyFill="1" applyBorder="1" applyAlignment="1" applyProtection="1">
      <alignment horizontal="center" vertical="center"/>
    </xf>
    <xf numFmtId="0" fontId="55" fillId="2" borderId="178" xfId="18" applyNumberFormat="1" applyFont="1" applyFill="1" applyBorder="1" applyAlignment="1" applyProtection="1">
      <alignment horizontal="center" vertical="center"/>
    </xf>
    <xf numFmtId="0" fontId="53" fillId="2" borderId="1" xfId="18" applyNumberFormat="1" applyFont="1" applyFill="1" applyBorder="1" applyAlignment="1" applyProtection="1">
      <alignment horizontal="center" vertical="center"/>
    </xf>
    <xf numFmtId="0" fontId="53" fillId="7" borderId="1" xfId="18" applyNumberFormat="1" applyFont="1" applyFill="1" applyBorder="1" applyAlignment="1" applyProtection="1">
      <alignment horizontal="left" vertical="top"/>
    </xf>
    <xf numFmtId="0" fontId="54" fillId="6" borderId="40" xfId="18" applyNumberFormat="1" applyFont="1" applyFill="1" applyBorder="1" applyAlignment="1" applyProtection="1">
      <alignment horizontal="center" vertical="center" wrapText="1"/>
    </xf>
    <xf numFmtId="0" fontId="54" fillId="6" borderId="40" xfId="18" applyNumberFormat="1" applyFont="1" applyFill="1" applyBorder="1" applyAlignment="1" applyProtection="1">
      <alignment horizontal="center" vertical="center"/>
    </xf>
    <xf numFmtId="0" fontId="54" fillId="6" borderId="41" xfId="18" applyNumberFormat="1" applyFont="1" applyFill="1" applyBorder="1" applyAlignment="1" applyProtection="1">
      <alignment horizontal="center" vertical="center"/>
    </xf>
    <xf numFmtId="0" fontId="54" fillId="6" borderId="43" xfId="18" applyNumberFormat="1" applyFont="1" applyFill="1" applyBorder="1" applyAlignment="1" applyProtection="1">
      <alignment horizontal="center" vertical="center" wrapText="1"/>
    </xf>
    <xf numFmtId="0" fontId="54" fillId="6" borderId="43" xfId="18" applyNumberFormat="1" applyFont="1" applyFill="1" applyBorder="1" applyAlignment="1" applyProtection="1">
      <alignment horizontal="center" vertical="center"/>
    </xf>
    <xf numFmtId="0" fontId="54" fillId="6" borderId="44" xfId="18" applyNumberFormat="1" applyFont="1" applyFill="1" applyBorder="1" applyAlignment="1" applyProtection="1">
      <alignment horizontal="center" vertical="center"/>
    </xf>
    <xf numFmtId="0" fontId="124" fillId="0" borderId="205" xfId="0" applyFont="1" applyBorder="1" applyAlignment="1">
      <alignment horizontal="center" vertical="center"/>
    </xf>
    <xf numFmtId="0" fontId="124" fillId="0" borderId="30" xfId="0" applyFont="1" applyBorder="1" applyAlignment="1">
      <alignment horizontal="center" vertical="center"/>
    </xf>
    <xf numFmtId="0" fontId="124" fillId="0" borderId="201" xfId="0" applyFont="1" applyBorder="1" applyAlignment="1">
      <alignment horizontal="center" vertical="center"/>
    </xf>
    <xf numFmtId="0" fontId="37" fillId="0" borderId="205" xfId="0" applyFont="1" applyBorder="1" applyAlignment="1">
      <alignment horizontal="left" vertical="center"/>
    </xf>
    <xf numFmtId="0" fontId="37" fillId="0" borderId="201" xfId="0" applyFont="1" applyBorder="1" applyAlignment="1">
      <alignment horizontal="left" vertical="center"/>
    </xf>
    <xf numFmtId="0" fontId="28" fillId="0" borderId="143" xfId="0" applyFont="1" applyBorder="1" applyAlignment="1">
      <alignment horizontal="left" vertical="center" wrapText="1"/>
    </xf>
    <xf numFmtId="0" fontId="28" fillId="0" borderId="112" xfId="0" applyFont="1" applyBorder="1" applyAlignment="1">
      <alignment horizontal="left" vertical="center" wrapText="1"/>
    </xf>
    <xf numFmtId="0" fontId="28" fillId="0" borderId="144" xfId="0" applyFont="1" applyBorder="1" applyAlignment="1">
      <alignment horizontal="left" vertical="center" wrapText="1"/>
    </xf>
    <xf numFmtId="0" fontId="39" fillId="0" borderId="145" xfId="0" applyFont="1" applyBorder="1" applyAlignment="1">
      <alignment horizontal="center" vertical="center"/>
    </xf>
    <xf numFmtId="0" fontId="39" fillId="0" borderId="55" xfId="0" applyFont="1" applyBorder="1" applyAlignment="1">
      <alignment horizontal="center" vertical="center"/>
    </xf>
    <xf numFmtId="0" fontId="40" fillId="0" borderId="54" xfId="0" applyFont="1" applyBorder="1" applyAlignment="1">
      <alignment horizontal="left" vertical="center"/>
    </xf>
    <xf numFmtId="0" fontId="40" fillId="0" borderId="112" xfId="0" applyFont="1" applyBorder="1" applyAlignment="1">
      <alignment horizontal="left" vertical="center"/>
    </xf>
    <xf numFmtId="0" fontId="40" fillId="0" borderId="144" xfId="0" applyFont="1" applyBorder="1" applyAlignment="1">
      <alignment horizontal="left" vertical="center"/>
    </xf>
    <xf numFmtId="0" fontId="37" fillId="0" borderId="161" xfId="0" applyFont="1" applyBorder="1" applyAlignment="1">
      <alignment horizontal="left" vertical="center"/>
    </xf>
    <xf numFmtId="0" fontId="37" fillId="0" borderId="162" xfId="0" applyFont="1" applyBorder="1" applyAlignment="1">
      <alignment horizontal="left" vertical="center"/>
    </xf>
    <xf numFmtId="0" fontId="37" fillId="0" borderId="163" xfId="0" applyFont="1" applyBorder="1" applyAlignment="1">
      <alignment horizontal="left" vertical="center"/>
    </xf>
    <xf numFmtId="0" fontId="5" fillId="0" borderId="214" xfId="0" applyFont="1" applyBorder="1" applyAlignment="1">
      <alignment horizontal="left" vertical="top"/>
    </xf>
    <xf numFmtId="0" fontId="35" fillId="0" borderId="146" xfId="0" applyFont="1" applyBorder="1" applyAlignment="1">
      <alignment horizontal="center" vertical="center" wrapText="1"/>
    </xf>
    <xf numFmtId="0" fontId="35" fillId="0" borderId="147" xfId="0" applyFont="1" applyBorder="1" applyAlignment="1">
      <alignment horizontal="center" vertical="center" wrapText="1"/>
    </xf>
    <xf numFmtId="0" fontId="35" fillId="0" borderId="148" xfId="0" applyFont="1" applyBorder="1" applyAlignment="1">
      <alignment horizontal="center" vertical="center" wrapText="1"/>
    </xf>
    <xf numFmtId="0" fontId="35" fillId="0" borderId="149" xfId="0" applyFont="1" applyBorder="1" applyAlignment="1">
      <alignment horizontal="center" vertical="center"/>
    </xf>
    <xf numFmtId="0" fontId="35" fillId="0" borderId="129" xfId="0" applyFont="1" applyBorder="1" applyAlignment="1">
      <alignment horizontal="center" vertical="center"/>
    </xf>
    <xf numFmtId="0" fontId="35" fillId="0" borderId="130" xfId="0" applyFont="1" applyBorder="1" applyAlignment="1">
      <alignment horizontal="center" vertical="center"/>
    </xf>
    <xf numFmtId="0" fontId="36" fillId="0" borderId="86"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87" xfId="0" applyFont="1" applyBorder="1" applyAlignment="1">
      <alignment horizontal="center" vertical="center" wrapText="1"/>
    </xf>
    <xf numFmtId="0" fontId="36" fillId="0" borderId="151" xfId="0" applyFont="1" applyBorder="1" applyAlignment="1">
      <alignment horizontal="center" vertical="center"/>
    </xf>
    <xf numFmtId="0" fontId="36" fillId="0" borderId="152" xfId="0" applyFont="1" applyBorder="1" applyAlignment="1">
      <alignment horizontal="center" vertical="center"/>
    </xf>
    <xf numFmtId="0" fontId="36" fillId="0" borderId="153" xfId="0" applyFont="1" applyBorder="1" applyAlignment="1">
      <alignment horizontal="center" vertical="center"/>
    </xf>
    <xf numFmtId="0" fontId="34" fillId="0" borderId="145" xfId="0" applyFont="1" applyBorder="1" applyAlignment="1">
      <alignment horizontal="center" vertical="center"/>
    </xf>
    <xf numFmtId="0" fontId="34" fillId="0" borderId="55" xfId="0" applyFont="1" applyBorder="1" applyAlignment="1">
      <alignment horizontal="center" vertical="center"/>
    </xf>
    <xf numFmtId="0" fontId="37" fillId="0" borderId="158" xfId="0" applyFont="1" applyBorder="1" applyAlignment="1">
      <alignment horizontal="left" vertical="center"/>
    </xf>
    <xf numFmtId="0" fontId="37" fillId="0" borderId="159" xfId="0" applyFont="1" applyBorder="1" applyAlignment="1">
      <alignment horizontal="left" vertical="center"/>
    </xf>
    <xf numFmtId="0" fontId="37" fillId="0" borderId="160" xfId="0" applyFont="1" applyBorder="1" applyAlignment="1">
      <alignment horizontal="left" vertical="center"/>
    </xf>
    <xf numFmtId="0" fontId="33" fillId="3" borderId="43" xfId="0" applyFont="1" applyFill="1" applyBorder="1" applyAlignment="1">
      <alignment horizontal="center" vertical="center" wrapText="1"/>
    </xf>
    <xf numFmtId="0" fontId="33" fillId="3" borderId="43" xfId="0" applyFont="1" applyFill="1" applyBorder="1" applyAlignment="1">
      <alignment horizontal="center" vertical="center"/>
    </xf>
    <xf numFmtId="0" fontId="33" fillId="3" borderId="44" xfId="0" applyFont="1" applyFill="1" applyBorder="1" applyAlignment="1">
      <alignment horizontal="center" vertical="center"/>
    </xf>
    <xf numFmtId="0" fontId="28" fillId="0" borderId="155" xfId="0" applyFont="1" applyBorder="1" applyAlignment="1">
      <alignment horizontal="left" vertical="center" wrapText="1"/>
    </xf>
    <xf numFmtId="0" fontId="28" fillId="0" borderId="156" xfId="0" applyFont="1" applyBorder="1" applyAlignment="1">
      <alignment horizontal="left" vertical="center" wrapText="1"/>
    </xf>
    <xf numFmtId="0" fontId="28" fillId="0" borderId="157" xfId="0" applyFont="1" applyBorder="1" applyAlignment="1">
      <alignment horizontal="left" vertical="center" wrapText="1"/>
    </xf>
    <xf numFmtId="0" fontId="34" fillId="0" borderId="54" xfId="0" applyFont="1" applyBorder="1" applyAlignment="1">
      <alignment horizontal="center" vertical="center"/>
    </xf>
    <xf numFmtId="0" fontId="34" fillId="0" borderId="112" xfId="0" applyFont="1" applyBorder="1" applyAlignment="1">
      <alignment horizontal="center" vertical="center"/>
    </xf>
    <xf numFmtId="0" fontId="34" fillId="0" borderId="144" xfId="0" applyFont="1" applyBorder="1" applyAlignment="1">
      <alignment horizontal="center" vertical="center"/>
    </xf>
    <xf numFmtId="0" fontId="32" fillId="0" borderId="0" xfId="0" applyFont="1" applyAlignment="1">
      <alignment horizontal="center" vertical="center"/>
    </xf>
    <xf numFmtId="0" fontId="32" fillId="4" borderId="154" xfId="0" applyFont="1" applyFill="1" applyBorder="1" applyAlignment="1">
      <alignment horizontal="left" vertical="top"/>
    </xf>
    <xf numFmtId="0" fontId="33" fillId="3" borderId="40" xfId="0" applyFont="1" applyFill="1" applyBorder="1" applyAlignment="1">
      <alignment horizontal="center" vertical="center" wrapText="1"/>
    </xf>
    <xf numFmtId="0" fontId="33" fillId="3" borderId="40" xfId="0" applyFont="1" applyFill="1" applyBorder="1" applyAlignment="1">
      <alignment horizontal="center" vertical="center"/>
    </xf>
    <xf numFmtId="0" fontId="33" fillId="3" borderId="41" xfId="0" applyFont="1" applyFill="1" applyBorder="1" applyAlignment="1">
      <alignment horizontal="center" vertical="center"/>
    </xf>
    <xf numFmtId="0" fontId="5" fillId="2" borderId="1" xfId="20" applyFont="1" applyFill="1" applyBorder="1" applyAlignment="1">
      <alignment horizontal="left" vertical="top"/>
    </xf>
    <xf numFmtId="0" fontId="2" fillId="2" borderId="1" xfId="20" applyFont="1" applyFill="1" applyBorder="1" applyAlignment="1">
      <alignment horizontal="center" vertical="top"/>
    </xf>
    <xf numFmtId="0" fontId="1" fillId="2" borderId="1" xfId="20" applyFont="1" applyFill="1" applyBorder="1" applyAlignment="1">
      <alignment horizontal="left" vertical="top"/>
    </xf>
    <xf numFmtId="0" fontId="86" fillId="2" borderId="4" xfId="20" applyFont="1" applyFill="1" applyBorder="1" applyAlignment="1">
      <alignment horizontal="center" vertical="center" wrapText="1"/>
    </xf>
    <xf numFmtId="0" fontId="88" fillId="2" borderId="4" xfId="20" applyFont="1" applyFill="1" applyBorder="1" applyAlignment="1">
      <alignment horizontal="left" vertical="center"/>
    </xf>
    <xf numFmtId="0" fontId="5" fillId="2" borderId="1" xfId="19" applyFont="1" applyFill="1" applyBorder="1" applyAlignment="1">
      <alignment horizontal="left" vertical="top"/>
    </xf>
    <xf numFmtId="0" fontId="88" fillId="2" borderId="4" xfId="19" applyFont="1" applyFill="1" applyBorder="1" applyAlignment="1">
      <alignment horizontal="left" vertical="center"/>
    </xf>
    <xf numFmtId="0" fontId="86" fillId="2" borderId="4" xfId="19" applyFont="1" applyFill="1" applyBorder="1" applyAlignment="1">
      <alignment horizontal="center" vertical="center"/>
    </xf>
    <xf numFmtId="0" fontId="49" fillId="2" borderId="7" xfId="19" applyFont="1" applyFill="1" applyBorder="1" applyAlignment="1">
      <alignment horizontal="left" vertical="center" wrapText="1"/>
    </xf>
    <xf numFmtId="3" fontId="49" fillId="2" borderId="7" xfId="19" applyNumberFormat="1" applyFont="1" applyFill="1" applyBorder="1" applyAlignment="1">
      <alignment horizontal="right" vertical="center"/>
    </xf>
    <xf numFmtId="0" fontId="48" fillId="2" borderId="3" xfId="19" applyFont="1" applyFill="1" applyBorder="1" applyAlignment="1">
      <alignment horizontal="center" vertical="center" wrapText="1"/>
    </xf>
    <xf numFmtId="0" fontId="48" fillId="2" borderId="3" xfId="19" applyFont="1" applyFill="1" applyBorder="1" applyAlignment="1">
      <alignment horizontal="center" vertical="center"/>
    </xf>
    <xf numFmtId="0" fontId="48" fillId="2" borderId="173" xfId="19" applyFont="1" applyFill="1" applyBorder="1" applyAlignment="1">
      <alignment horizontal="center" vertical="center"/>
    </xf>
    <xf numFmtId="0" fontId="48" fillId="2" borderId="4" xfId="19" applyFont="1" applyFill="1" applyBorder="1" applyAlignment="1">
      <alignment horizontal="center" vertical="center" wrapText="1"/>
    </xf>
    <xf numFmtId="0" fontId="48" fillId="2" borderId="4" xfId="19" applyFont="1" applyFill="1" applyBorder="1" applyAlignment="1">
      <alignment horizontal="center" vertical="center"/>
    </xf>
    <xf numFmtId="0" fontId="4" fillId="2" borderId="4" xfId="19" applyFont="1" applyFill="1" applyBorder="1" applyAlignment="1">
      <alignment horizontal="center" vertical="center" wrapText="1"/>
    </xf>
    <xf numFmtId="0" fontId="10" fillId="0" borderId="230" xfId="0" applyFont="1" applyBorder="1" applyAlignment="1">
      <alignment horizontal="center" vertical="center" wrapText="1"/>
    </xf>
    <xf numFmtId="0" fontId="10" fillId="0" borderId="231" xfId="0" applyFont="1" applyBorder="1" applyAlignment="1">
      <alignment horizontal="center" vertical="center" wrapText="1"/>
    </xf>
    <xf numFmtId="0" fontId="2" fillId="2" borderId="1" xfId="19" applyFont="1" applyFill="1" applyBorder="1" applyAlignment="1">
      <alignment horizontal="center" vertical="top"/>
    </xf>
    <xf numFmtId="0" fontId="3" fillId="2" borderId="1" xfId="19" applyFont="1" applyFill="1" applyBorder="1" applyAlignment="1">
      <alignment horizontal="left" vertical="center"/>
    </xf>
    <xf numFmtId="0" fontId="1" fillId="2" borderId="1" xfId="19" applyFont="1" applyFill="1" applyBorder="1" applyAlignment="1">
      <alignment horizontal="left" vertical="top"/>
    </xf>
    <xf numFmtId="0" fontId="48" fillId="2" borderId="2" xfId="19" applyFont="1" applyFill="1" applyBorder="1" applyAlignment="1">
      <alignment horizontal="center" vertical="center" wrapText="1"/>
    </xf>
    <xf numFmtId="0" fontId="49" fillId="2" borderId="7" xfId="8" applyNumberFormat="1" applyFont="1" applyFill="1" applyBorder="1" applyAlignment="1" applyProtection="1">
      <alignment horizontal="left" vertical="center" wrapText="1"/>
    </xf>
    <xf numFmtId="0" fontId="86" fillId="2" borderId="4" xfId="7" applyNumberFormat="1" applyFont="1" applyFill="1" applyBorder="1" applyAlignment="1" applyProtection="1">
      <alignment horizontal="center" vertical="center" wrapText="1"/>
    </xf>
    <xf numFmtId="0" fontId="88" fillId="2" borderId="4" xfId="7" applyNumberFormat="1" applyFont="1" applyFill="1" applyBorder="1" applyAlignment="1" applyProtection="1">
      <alignment horizontal="left" vertical="center"/>
    </xf>
    <xf numFmtId="0" fontId="2" fillId="2" borderId="1" xfId="7" applyNumberFormat="1" applyFont="1" applyFill="1" applyBorder="1" applyAlignment="1" applyProtection="1">
      <alignment horizontal="center" vertical="top"/>
    </xf>
    <xf numFmtId="0" fontId="3" fillId="2" borderId="1" xfId="7" applyNumberFormat="1" applyFont="1" applyFill="1" applyBorder="1" applyAlignment="1" applyProtection="1">
      <alignment horizontal="left" vertical="center"/>
    </xf>
    <xf numFmtId="0" fontId="49" fillId="2" borderId="7" xfId="7" applyNumberFormat="1" applyFont="1" applyFill="1" applyBorder="1" applyAlignment="1" applyProtection="1">
      <alignment horizontal="center" vertical="center"/>
    </xf>
    <xf numFmtId="0" fontId="5" fillId="2" borderId="1" xfId="7" applyNumberFormat="1" applyFont="1" applyFill="1" applyBorder="1" applyAlignment="1" applyProtection="1">
      <alignment horizontal="left" vertical="top"/>
    </xf>
    <xf numFmtId="0" fontId="111" fillId="2" borderId="1" xfId="0" applyNumberFormat="1" applyFont="1" applyFill="1" applyBorder="1" applyAlignment="1" applyProtection="1">
      <alignment horizontal="center" vertical="top"/>
    </xf>
    <xf numFmtId="0" fontId="48" fillId="2" borderId="3" xfId="7" applyNumberFormat="1" applyFont="1" applyFill="1" applyBorder="1" applyAlignment="1" applyProtection="1">
      <alignment horizontal="center" vertical="center" wrapText="1"/>
    </xf>
    <xf numFmtId="0" fontId="48" fillId="2" borderId="173" xfId="7" applyNumberFormat="1" applyFont="1" applyFill="1" applyBorder="1" applyAlignment="1" applyProtection="1">
      <alignment horizontal="center" vertical="center"/>
    </xf>
    <xf numFmtId="0" fontId="48" fillId="2" borderId="2" xfId="7" applyNumberFormat="1" applyFont="1" applyFill="1" applyBorder="1" applyAlignment="1" applyProtection="1">
      <alignment horizontal="center" vertical="center" wrapText="1"/>
    </xf>
    <xf numFmtId="0" fontId="113" fillId="6" borderId="184" xfId="0" applyNumberFormat="1" applyFont="1" applyFill="1" applyBorder="1" applyAlignment="1" applyProtection="1">
      <alignment horizontal="center" vertical="center"/>
    </xf>
    <xf numFmtId="0" fontId="10" fillId="2" borderId="169" xfId="0" applyNumberFormat="1" applyFont="1" applyFill="1" applyBorder="1" applyAlignment="1" applyProtection="1">
      <alignment horizontal="center" vertical="center" wrapText="1"/>
    </xf>
    <xf numFmtId="0" fontId="118" fillId="2" borderId="174" xfId="0" applyNumberFormat="1" applyFont="1" applyFill="1" applyBorder="1" applyAlignment="1" applyProtection="1">
      <alignment horizontal="left" vertical="top"/>
    </xf>
    <xf numFmtId="0" fontId="113" fillId="6" borderId="182" xfId="0" applyNumberFormat="1" applyFont="1" applyFill="1" applyBorder="1" applyAlignment="1" applyProtection="1">
      <alignment horizontal="center" vertical="center" wrapText="1"/>
    </xf>
    <xf numFmtId="0" fontId="113" fillId="6" borderId="7" xfId="0" applyNumberFormat="1" applyFont="1" applyFill="1" applyBorder="1" applyAlignment="1" applyProtection="1">
      <alignment horizontal="center" vertical="center" wrapText="1"/>
    </xf>
    <xf numFmtId="0" fontId="113" fillId="6" borderId="183" xfId="0" applyNumberFormat="1" applyFont="1" applyFill="1" applyBorder="1" applyAlignment="1" applyProtection="1">
      <alignment horizontal="center" vertical="center" wrapText="1"/>
    </xf>
    <xf numFmtId="0" fontId="113" fillId="6" borderId="13" xfId="0" applyNumberFormat="1" applyFont="1" applyFill="1" applyBorder="1" applyAlignment="1" applyProtection="1">
      <alignment horizontal="center" vertical="center"/>
    </xf>
    <xf numFmtId="0" fontId="112" fillId="2" borderId="1" xfId="0" applyNumberFormat="1" applyFont="1" applyFill="1" applyBorder="1" applyAlignment="1" applyProtection="1">
      <alignment horizontal="left" vertical="center"/>
    </xf>
    <xf numFmtId="0" fontId="113" fillId="6" borderId="10" xfId="0" applyNumberFormat="1" applyFont="1" applyFill="1" applyBorder="1" applyAlignment="1" applyProtection="1">
      <alignment horizontal="center" vertical="center" wrapText="1"/>
    </xf>
    <xf numFmtId="0" fontId="113" fillId="6" borderId="11" xfId="0" applyNumberFormat="1" applyFont="1" applyFill="1" applyBorder="1" applyAlignment="1" applyProtection="1">
      <alignment horizontal="center" vertical="center" wrapText="1"/>
    </xf>
    <xf numFmtId="0" fontId="113" fillId="6" borderId="30" xfId="0" applyNumberFormat="1" applyFont="1" applyFill="1" applyBorder="1" applyAlignment="1" applyProtection="1">
      <alignment horizontal="center" vertical="center" wrapText="1"/>
    </xf>
    <xf numFmtId="0" fontId="113" fillId="6" borderId="31" xfId="0" applyNumberFormat="1" applyFont="1" applyFill="1" applyBorder="1" applyAlignment="1" applyProtection="1">
      <alignment horizontal="center" vertical="center" wrapText="1"/>
    </xf>
    <xf numFmtId="0" fontId="120" fillId="2" borderId="205" xfId="0" applyNumberFormat="1" applyFont="1" applyFill="1" applyBorder="1" applyAlignment="1" applyProtection="1">
      <alignment horizontal="center" vertical="center"/>
    </xf>
    <xf numFmtId="0" fontId="120" fillId="2" borderId="30" xfId="0" applyNumberFormat="1" applyFont="1" applyFill="1" applyBorder="1" applyAlignment="1" applyProtection="1">
      <alignment horizontal="center" vertical="center"/>
    </xf>
    <xf numFmtId="0" fontId="120" fillId="2" borderId="95" xfId="0" applyNumberFormat="1" applyFont="1" applyFill="1" applyBorder="1" applyAlignment="1" applyProtection="1">
      <alignment horizontal="center" vertical="center"/>
    </xf>
    <xf numFmtId="0" fontId="120" fillId="2" borderId="4" xfId="0" applyNumberFormat="1" applyFont="1" applyFill="1" applyBorder="1" applyAlignment="1" applyProtection="1">
      <alignment horizontal="left" vertical="center"/>
    </xf>
    <xf numFmtId="0" fontId="19" fillId="2" borderId="201" xfId="0" applyNumberFormat="1" applyFont="1" applyFill="1" applyBorder="1" applyAlignment="1" applyProtection="1">
      <alignment horizontal="center" vertical="center" wrapText="1"/>
    </xf>
    <xf numFmtId="0" fontId="19" fillId="2" borderId="4" xfId="0" applyNumberFormat="1" applyFont="1" applyFill="1" applyBorder="1" applyAlignment="1" applyProtection="1">
      <alignment horizontal="center" vertical="center" wrapText="1"/>
    </xf>
    <xf numFmtId="0" fontId="2" fillId="2" borderId="1" xfId="8" applyNumberFormat="1" applyFont="1" applyFill="1" applyBorder="1" applyAlignment="1" applyProtection="1">
      <alignment horizontal="center" vertical="top"/>
    </xf>
    <xf numFmtId="0" fontId="3" fillId="2" borderId="1" xfId="8" applyNumberFormat="1" applyFont="1" applyFill="1" applyBorder="1" applyAlignment="1" applyProtection="1">
      <alignment horizontal="left" vertical="center"/>
    </xf>
    <xf numFmtId="0" fontId="48" fillId="2" borderId="2" xfId="8" applyNumberFormat="1" applyFont="1" applyFill="1" applyBorder="1" applyAlignment="1" applyProtection="1">
      <alignment horizontal="center" vertical="center" wrapText="1"/>
    </xf>
    <xf numFmtId="0" fontId="48" fillId="2" borderId="3" xfId="8" applyNumberFormat="1" applyFont="1" applyFill="1" applyBorder="1" applyAlignment="1" applyProtection="1">
      <alignment horizontal="center" vertical="center" wrapText="1"/>
    </xf>
    <xf numFmtId="0" fontId="48" fillId="2" borderId="3" xfId="8" applyNumberFormat="1" applyFont="1" applyFill="1" applyBorder="1" applyAlignment="1" applyProtection="1">
      <alignment horizontal="center" vertical="center"/>
    </xf>
    <xf numFmtId="0" fontId="48" fillId="2" borderId="173" xfId="8" applyNumberFormat="1" applyFont="1" applyFill="1" applyBorder="1" applyAlignment="1" applyProtection="1">
      <alignment horizontal="center" vertical="center"/>
    </xf>
    <xf numFmtId="0" fontId="48" fillId="9" borderId="4" xfId="8" applyNumberFormat="1" applyFont="1" applyFill="1" applyBorder="1" applyAlignment="1" applyProtection="1">
      <alignment horizontal="center" vertical="center" wrapText="1"/>
    </xf>
    <xf numFmtId="0" fontId="5" fillId="2" borderId="1" xfId="9" applyNumberFormat="1" applyFont="1" applyFill="1" applyBorder="1" applyAlignment="1" applyProtection="1">
      <alignment horizontal="left" vertical="top"/>
    </xf>
    <xf numFmtId="0" fontId="2" fillId="2" borderId="1" xfId="9" applyNumberFormat="1" applyFont="1" applyFill="1" applyBorder="1" applyAlignment="1" applyProtection="1">
      <alignment horizontal="center" vertical="top"/>
    </xf>
    <xf numFmtId="0" fontId="1" fillId="2" borderId="1" xfId="9" applyNumberFormat="1" applyFont="1" applyFill="1" applyBorder="1" applyAlignment="1" applyProtection="1">
      <alignment horizontal="left" vertical="top"/>
    </xf>
    <xf numFmtId="0" fontId="86" fillId="2" borderId="4" xfId="9" applyNumberFormat="1" applyFont="1" applyFill="1" applyBorder="1" applyAlignment="1" applyProtection="1">
      <alignment horizontal="center" vertical="center" wrapText="1"/>
    </xf>
    <xf numFmtId="0" fontId="88" fillId="2" borderId="4" xfId="9" applyNumberFormat="1" applyFont="1" applyFill="1" applyBorder="1" applyAlignment="1" applyProtection="1">
      <alignment horizontal="left" vertical="center"/>
    </xf>
    <xf numFmtId="0" fontId="126" fillId="0" borderId="143" xfId="0" applyFont="1" applyBorder="1" applyAlignment="1">
      <alignment horizontal="left" vertical="center" wrapText="1"/>
    </xf>
    <xf numFmtId="0" fontId="126" fillId="0" borderId="112" xfId="0" applyFont="1" applyBorder="1" applyAlignment="1">
      <alignment horizontal="left" vertical="center" wrapText="1"/>
    </xf>
    <xf numFmtId="0" fontId="126" fillId="0" borderId="144" xfId="0" applyFont="1" applyBorder="1" applyAlignment="1">
      <alignment horizontal="left" vertical="center" wrapText="1"/>
    </xf>
    <xf numFmtId="0" fontId="129" fillId="0" borderId="145" xfId="0" applyFont="1" applyBorder="1" applyAlignment="1">
      <alignment horizontal="center" vertical="center"/>
    </xf>
    <xf numFmtId="0" fontId="129" fillId="0" borderId="55" xfId="0" applyFont="1" applyBorder="1" applyAlignment="1">
      <alignment horizontal="center" vertical="center"/>
    </xf>
    <xf numFmtId="0" fontId="130" fillId="0" borderId="54" xfId="0" applyFont="1" applyBorder="1" applyAlignment="1">
      <alignment horizontal="left" vertical="center"/>
    </xf>
    <xf numFmtId="0" fontId="130" fillId="0" borderId="112" xfId="0" applyFont="1" applyBorder="1" applyAlignment="1">
      <alignment horizontal="left" vertical="center"/>
    </xf>
    <xf numFmtId="0" fontId="130" fillId="0" borderId="144" xfId="0" applyFont="1" applyBorder="1" applyAlignment="1">
      <alignment horizontal="left" vertical="center"/>
    </xf>
    <xf numFmtId="0" fontId="87" fillId="0" borderId="161" xfId="0" applyFont="1" applyBorder="1" applyAlignment="1">
      <alignment horizontal="left" vertical="center"/>
    </xf>
    <xf numFmtId="0" fontId="87" fillId="0" borderId="162" xfId="0" applyFont="1" applyBorder="1" applyAlignment="1">
      <alignment horizontal="left" vertical="center"/>
    </xf>
    <xf numFmtId="0" fontId="87" fillId="0" borderId="163" xfId="0" applyFont="1" applyBorder="1" applyAlignment="1">
      <alignment horizontal="left" vertical="center"/>
    </xf>
    <xf numFmtId="0" fontId="126" fillId="0" borderId="214" xfId="0" applyFont="1" applyBorder="1" applyAlignment="1">
      <alignment horizontal="left" vertical="top"/>
    </xf>
    <xf numFmtId="0" fontId="129" fillId="0" borderId="114" xfId="0" applyFont="1" applyBorder="1" applyAlignment="1">
      <alignment horizontal="center" vertical="center"/>
    </xf>
    <xf numFmtId="0" fontId="129" fillId="0" borderId="68" xfId="0" applyFont="1" applyBorder="1" applyAlignment="1">
      <alignment horizontal="center" vertical="center"/>
    </xf>
    <xf numFmtId="0" fontId="129" fillId="0" borderId="237" xfId="0" applyFont="1" applyBorder="1" applyAlignment="1">
      <alignment horizontal="center" vertical="center"/>
    </xf>
    <xf numFmtId="0" fontId="129" fillId="0" borderId="83" xfId="0" applyFont="1" applyBorder="1" applyAlignment="1">
      <alignment horizontal="center" vertical="center"/>
    </xf>
    <xf numFmtId="0" fontId="129" fillId="0" borderId="218" xfId="0" applyFont="1" applyBorder="1" applyAlignment="1">
      <alignment horizontal="center" vertical="center"/>
    </xf>
    <xf numFmtId="0" fontId="129" fillId="0" borderId="70" xfId="0" applyFont="1" applyBorder="1" applyAlignment="1">
      <alignment horizontal="center" vertical="center"/>
    </xf>
    <xf numFmtId="0" fontId="87" fillId="0" borderId="205" xfId="0" applyFont="1" applyBorder="1" applyAlignment="1">
      <alignment horizontal="left" vertical="center"/>
    </xf>
    <xf numFmtId="0" fontId="87" fillId="0" borderId="201" xfId="0" applyFont="1" applyBorder="1" applyAlignment="1">
      <alignment horizontal="left" vertical="center"/>
    </xf>
    <xf numFmtId="0" fontId="126" fillId="0" borderId="0" xfId="0" applyFont="1"/>
    <xf numFmtId="0" fontId="26" fillId="0" borderId="0" xfId="0" applyFont="1"/>
    <xf numFmtId="0" fontId="130" fillId="0" borderId="145" xfId="0" applyFont="1" applyBorder="1" applyAlignment="1">
      <alignment horizontal="center" vertical="center"/>
    </xf>
    <xf numFmtId="0" fontId="130" fillId="0" borderId="55" xfId="0" applyFont="1" applyBorder="1" applyAlignment="1">
      <alignment horizontal="center" vertical="center"/>
    </xf>
    <xf numFmtId="0" fontId="87" fillId="0" borderId="158" xfId="0" applyFont="1" applyBorder="1" applyAlignment="1">
      <alignment horizontal="left" vertical="center"/>
    </xf>
    <xf numFmtId="0" fontId="87" fillId="0" borderId="159" xfId="0" applyFont="1" applyBorder="1" applyAlignment="1">
      <alignment horizontal="left" vertical="center"/>
    </xf>
    <xf numFmtId="0" fontId="87" fillId="0" borderId="160" xfId="0" applyFont="1" applyBorder="1" applyAlignment="1">
      <alignment horizontal="left" vertical="center"/>
    </xf>
    <xf numFmtId="0" fontId="130" fillId="0" borderId="54" xfId="0" applyFont="1" applyBorder="1" applyAlignment="1">
      <alignment horizontal="center" vertical="center"/>
    </xf>
    <xf numFmtId="0" fontId="130" fillId="0" borderId="112" xfId="0" applyFont="1" applyBorder="1" applyAlignment="1">
      <alignment horizontal="center" vertical="center"/>
    </xf>
    <xf numFmtId="0" fontId="130" fillId="0" borderId="144" xfId="0" applyFont="1" applyBorder="1" applyAlignment="1">
      <alignment horizontal="center" vertical="center"/>
    </xf>
    <xf numFmtId="0" fontId="130" fillId="0" borderId="146" xfId="0" applyFont="1" applyBorder="1" applyAlignment="1">
      <alignment horizontal="center" vertical="center" wrapText="1"/>
    </xf>
    <xf numFmtId="0" fontId="130" fillId="0" borderId="147" xfId="0" applyFont="1" applyBorder="1" applyAlignment="1">
      <alignment horizontal="center" vertical="center" wrapText="1"/>
    </xf>
    <xf numFmtId="0" fontId="130" fillId="0" borderId="148" xfId="0" applyFont="1" applyBorder="1" applyAlignment="1">
      <alignment horizontal="center" vertical="center" wrapText="1"/>
    </xf>
    <xf numFmtId="0" fontId="130" fillId="0" borderId="149" xfId="0" applyFont="1" applyBorder="1" applyAlignment="1">
      <alignment horizontal="center" vertical="center"/>
    </xf>
    <xf numFmtId="0" fontId="130" fillId="0" borderId="129" xfId="0" applyFont="1" applyBorder="1" applyAlignment="1">
      <alignment horizontal="center" vertical="center"/>
    </xf>
    <xf numFmtId="0" fontId="130" fillId="0" borderId="130" xfId="0" applyFont="1" applyBorder="1" applyAlignment="1">
      <alignment horizontal="center" vertical="center"/>
    </xf>
    <xf numFmtId="0" fontId="130" fillId="0" borderId="86" xfId="0" applyFont="1" applyBorder="1" applyAlignment="1">
      <alignment horizontal="center" vertical="center" wrapText="1"/>
    </xf>
    <xf numFmtId="0" fontId="130" fillId="0" borderId="24" xfId="0" applyFont="1" applyBorder="1" applyAlignment="1">
      <alignment horizontal="center" vertical="center" wrapText="1"/>
    </xf>
    <xf numFmtId="0" fontId="130" fillId="0" borderId="87" xfId="0" applyFont="1" applyBorder="1" applyAlignment="1">
      <alignment horizontal="center" vertical="center" wrapText="1"/>
    </xf>
    <xf numFmtId="0" fontId="130" fillId="0" borderId="151" xfId="0" applyFont="1" applyBorder="1" applyAlignment="1">
      <alignment horizontal="center" vertical="center"/>
    </xf>
    <xf numFmtId="0" fontId="130" fillId="0" borderId="152" xfId="0" applyFont="1" applyBorder="1" applyAlignment="1">
      <alignment horizontal="center" vertical="center"/>
    </xf>
    <xf numFmtId="0" fontId="130" fillId="0" borderId="153" xfId="0" applyFont="1" applyBorder="1" applyAlignment="1">
      <alignment horizontal="center" vertical="center"/>
    </xf>
    <xf numFmtId="0" fontId="126" fillId="0" borderId="242" xfId="0" applyFont="1" applyBorder="1"/>
    <xf numFmtId="0" fontId="128" fillId="0" borderId="0" xfId="0" applyFont="1" applyAlignment="1">
      <alignment horizontal="left" vertical="center"/>
    </xf>
    <xf numFmtId="0" fontId="128" fillId="11" borderId="154" xfId="0" applyFont="1" applyFill="1" applyBorder="1" applyAlignment="1">
      <alignment horizontal="left" vertical="top"/>
    </xf>
    <xf numFmtId="0" fontId="128" fillId="10" borderId="40" xfId="0" applyFont="1" applyFill="1" applyBorder="1" applyAlignment="1">
      <alignment horizontal="center" vertical="center" wrapText="1"/>
    </xf>
    <xf numFmtId="0" fontId="128" fillId="10" borderId="40" xfId="0" applyFont="1" applyFill="1" applyBorder="1" applyAlignment="1">
      <alignment horizontal="center" vertical="center"/>
    </xf>
    <xf numFmtId="0" fontId="128" fillId="10" borderId="41" xfId="0" applyFont="1" applyFill="1" applyBorder="1" applyAlignment="1">
      <alignment horizontal="center" vertical="center"/>
    </xf>
    <xf numFmtId="0" fontId="128" fillId="10" borderId="43" xfId="0" applyFont="1" applyFill="1" applyBorder="1" applyAlignment="1">
      <alignment horizontal="center" vertical="center" wrapText="1"/>
    </xf>
    <xf numFmtId="0" fontId="128" fillId="10" borderId="43" xfId="0" applyFont="1" applyFill="1" applyBorder="1" applyAlignment="1">
      <alignment horizontal="center" vertical="center"/>
    </xf>
    <xf numFmtId="0" fontId="128" fillId="10" borderId="44" xfId="0" applyFont="1" applyFill="1" applyBorder="1" applyAlignment="1">
      <alignment horizontal="center" vertical="center"/>
    </xf>
    <xf numFmtId="0" fontId="126" fillId="0" borderId="155" xfId="0" applyFont="1" applyBorder="1" applyAlignment="1">
      <alignment horizontal="left" vertical="center" wrapText="1"/>
    </xf>
    <xf numFmtId="0" fontId="126" fillId="0" borderId="156" xfId="0" applyFont="1" applyBorder="1" applyAlignment="1">
      <alignment horizontal="left" vertical="center" wrapText="1"/>
    </xf>
    <xf numFmtId="0" fontId="126" fillId="0" borderId="157" xfId="0" applyFont="1" applyBorder="1" applyAlignment="1">
      <alignment horizontal="left" vertical="center" wrapText="1"/>
    </xf>
    <xf numFmtId="0" fontId="125" fillId="0" borderId="78" xfId="0" applyFont="1" applyBorder="1" applyAlignment="1">
      <alignment horizontal="left" vertical="top"/>
    </xf>
    <xf numFmtId="0" fontId="129" fillId="0" borderId="114" xfId="0" applyFont="1" applyBorder="1" applyAlignment="1">
      <alignment horizontal="center" vertical="center" wrapText="1"/>
    </xf>
    <xf numFmtId="0" fontId="129" fillId="0" borderId="68" xfId="0" applyFont="1" applyBorder="1" applyAlignment="1">
      <alignment horizontal="center" vertical="center" wrapText="1"/>
    </xf>
    <xf numFmtId="0" fontId="129" fillId="0" borderId="75" xfId="0" applyFont="1" applyBorder="1" applyAlignment="1">
      <alignment horizontal="center" vertical="center" wrapText="1"/>
    </xf>
    <xf numFmtId="0" fontId="137" fillId="0" borderId="54" xfId="0" applyFont="1" applyBorder="1" applyAlignment="1">
      <alignment horizontal="right" vertical="center"/>
    </xf>
    <xf numFmtId="0" fontId="137" fillId="0" borderId="55" xfId="0" applyFont="1" applyBorder="1" applyAlignment="1">
      <alignment horizontal="right" vertical="center"/>
    </xf>
    <xf numFmtId="0" fontId="138" fillId="0" borderId="54" xfId="0" applyFont="1" applyBorder="1" applyAlignment="1">
      <alignment horizontal="left" vertical="center" wrapText="1"/>
    </xf>
    <xf numFmtId="0" fontId="138" fillId="0" borderId="55" xfId="0" applyFont="1" applyBorder="1" applyAlignment="1">
      <alignment horizontal="left" vertical="center" wrapText="1"/>
    </xf>
    <xf numFmtId="0" fontId="139" fillId="0" borderId="82" xfId="0" applyFont="1" applyBorder="1" applyAlignment="1">
      <alignment horizontal="center" vertical="center" wrapText="1"/>
    </xf>
    <xf numFmtId="0" fontId="139" fillId="0" borderId="83" xfId="0" applyFont="1" applyBorder="1" applyAlignment="1">
      <alignment horizontal="center" vertical="center" wrapText="1"/>
    </xf>
    <xf numFmtId="0" fontId="139" fillId="0" borderId="65" xfId="0" applyFont="1" applyBorder="1" applyAlignment="1">
      <alignment horizontal="center" vertical="center" wrapText="1"/>
    </xf>
    <xf numFmtId="0" fontId="139" fillId="0" borderId="70" xfId="0" applyFont="1" applyBorder="1" applyAlignment="1">
      <alignment horizontal="center" vertical="center" wrapText="1"/>
    </xf>
    <xf numFmtId="0" fontId="140" fillId="0" borderId="205" xfId="0" applyFont="1" applyBorder="1" applyAlignment="1">
      <alignment horizontal="left" vertical="center"/>
    </xf>
    <xf numFmtId="0" fontId="140" fillId="0" borderId="30" xfId="0" applyFont="1" applyBorder="1" applyAlignment="1">
      <alignment horizontal="left" vertical="center"/>
    </xf>
    <xf numFmtId="0" fontId="140" fillId="0" borderId="201" xfId="0" applyFont="1" applyBorder="1" applyAlignment="1">
      <alignment horizontal="left" vertical="center"/>
    </xf>
    <xf numFmtId="0" fontId="139" fillId="0" borderId="114" xfId="0" applyFont="1" applyBorder="1" applyAlignment="1">
      <alignment horizontal="center" vertical="center" wrapText="1"/>
    </xf>
    <xf numFmtId="0" fontId="139" fillId="0" borderId="68" xfId="0" applyFont="1" applyBorder="1" applyAlignment="1">
      <alignment horizontal="center" vertical="center" wrapText="1"/>
    </xf>
    <xf numFmtId="0" fontId="126" fillId="0" borderId="108" xfId="0" applyFont="1" applyBorder="1"/>
    <xf numFmtId="0" fontId="129" fillId="0" borderId="92" xfId="0" applyFont="1" applyBorder="1" applyAlignment="1">
      <alignment horizontal="left" vertical="center" wrapText="1"/>
    </xf>
    <xf numFmtId="0" fontId="129" fillId="0" borderId="62" xfId="0" applyFont="1" applyBorder="1" applyAlignment="1">
      <alignment horizontal="left" vertical="center" wrapText="1"/>
    </xf>
    <xf numFmtId="0" fontId="129" fillId="0" borderId="230" xfId="0" applyFont="1" applyBorder="1" applyAlignment="1">
      <alignment horizontal="left" vertical="center" wrapText="1"/>
    </xf>
    <xf numFmtId="0" fontId="129" fillId="0" borderId="233" xfId="0" applyFont="1" applyBorder="1" applyAlignment="1">
      <alignment horizontal="left" vertical="center" wrapText="1"/>
    </xf>
    <xf numFmtId="0" fontId="126" fillId="0" borderId="174" xfId="0" applyFont="1" applyBorder="1" applyAlignment="1">
      <alignment horizontal="left" vertical="top"/>
    </xf>
    <xf numFmtId="0" fontId="129" fillId="0" borderId="238" xfId="0" applyFont="1" applyBorder="1" applyAlignment="1">
      <alignment horizontal="center" vertical="center" wrapText="1"/>
    </xf>
    <xf numFmtId="0" fontId="129" fillId="0" borderId="239" xfId="0" applyFont="1" applyBorder="1" applyAlignment="1">
      <alignment horizontal="center" vertical="center" wrapText="1"/>
    </xf>
    <xf numFmtId="0" fontId="129" fillId="0" borderId="215" xfId="0" applyFont="1" applyBorder="1" applyAlignment="1">
      <alignment horizontal="center" vertical="center"/>
    </xf>
    <xf numFmtId="0" fontId="129" fillId="0" borderId="240" xfId="0" applyFont="1" applyBorder="1" applyAlignment="1">
      <alignment horizontal="center" vertical="center"/>
    </xf>
    <xf numFmtId="0" fontId="129" fillId="0" borderId="219" xfId="0" applyFont="1" applyBorder="1" applyAlignment="1">
      <alignment horizontal="center" vertical="center"/>
    </xf>
    <xf numFmtId="0" fontId="135" fillId="0" borderId="67" xfId="0" applyFont="1" applyBorder="1" applyAlignment="1">
      <alignment horizontal="center" vertical="center" wrapText="1"/>
    </xf>
    <xf numFmtId="0" fontId="135" fillId="0" borderId="68" xfId="0" applyFont="1" applyBorder="1" applyAlignment="1">
      <alignment horizontal="center" vertical="center" wrapText="1"/>
    </xf>
    <xf numFmtId="0" fontId="135" fillId="0" borderId="60" xfId="0" applyFont="1" applyBorder="1" applyAlignment="1">
      <alignment horizontal="center" vertical="center" wrapText="1"/>
    </xf>
    <xf numFmtId="0" fontId="135" fillId="0" borderId="64" xfId="0" applyFont="1" applyBorder="1" applyAlignment="1">
      <alignment horizontal="center" vertical="center"/>
    </xf>
    <xf numFmtId="0" fontId="135" fillId="0" borderId="69" xfId="0" applyFont="1" applyBorder="1" applyAlignment="1">
      <alignment horizontal="center" vertical="center"/>
    </xf>
    <xf numFmtId="0" fontId="135" fillId="0" borderId="65" xfId="0" applyFont="1" applyBorder="1" applyAlignment="1">
      <alignment horizontal="center" vertical="center"/>
    </xf>
    <xf numFmtId="0" fontId="135" fillId="0" borderId="70" xfId="0" applyFont="1" applyBorder="1" applyAlignment="1">
      <alignment horizontal="center" vertical="center"/>
    </xf>
    <xf numFmtId="0" fontId="135" fillId="0" borderId="66" xfId="0" applyFont="1" applyBorder="1" applyAlignment="1">
      <alignment horizontal="center" vertical="center"/>
    </xf>
    <xf numFmtId="0" fontId="135" fillId="0" borderId="71" xfId="0" applyFont="1" applyBorder="1" applyAlignment="1">
      <alignment horizontal="center" vertical="center"/>
    </xf>
    <xf numFmtId="0" fontId="135" fillId="0" borderId="64" xfId="0" applyFont="1" applyBorder="1" applyAlignment="1">
      <alignment horizontal="center" vertical="center" wrapText="1"/>
    </xf>
    <xf numFmtId="0" fontId="135" fillId="0" borderId="65" xfId="0" applyFont="1" applyBorder="1" applyAlignment="1">
      <alignment horizontal="center" vertical="center" wrapText="1"/>
    </xf>
    <xf numFmtId="0" fontId="135" fillId="0" borderId="66" xfId="0" applyFont="1" applyBorder="1" applyAlignment="1">
      <alignment horizontal="center" vertical="center" wrapText="1"/>
    </xf>
    <xf numFmtId="0" fontId="135" fillId="0" borderId="61" xfId="0" applyFont="1" applyBorder="1" applyAlignment="1">
      <alignment horizontal="center" vertical="center"/>
    </xf>
    <xf numFmtId="0" fontId="135" fillId="0" borderId="62" xfId="0" applyFont="1" applyBorder="1" applyAlignment="1">
      <alignment horizontal="center" vertical="center"/>
    </xf>
    <xf numFmtId="0" fontId="135" fillId="0" borderId="63" xfId="0" applyFont="1" applyBorder="1" applyAlignment="1">
      <alignment horizontal="center" vertical="center"/>
    </xf>
    <xf numFmtId="0" fontId="135" fillId="0" borderId="76" xfId="0" applyFont="1" applyBorder="1" applyAlignment="1">
      <alignment horizontal="center" vertical="center" wrapText="1"/>
    </xf>
    <xf numFmtId="0" fontId="135" fillId="0" borderId="58" xfId="0" applyFont="1" applyBorder="1" applyAlignment="1">
      <alignment horizontal="center" vertical="center"/>
    </xf>
    <xf numFmtId="0" fontId="135" fillId="0" borderId="59" xfId="0" applyFont="1" applyBorder="1" applyAlignment="1">
      <alignment horizontal="center" vertical="center"/>
    </xf>
    <xf numFmtId="0" fontId="136" fillId="0" borderId="114" xfId="0" applyFont="1" applyBorder="1" applyAlignment="1">
      <alignment horizontal="center" vertical="center" wrapText="1"/>
    </xf>
    <xf numFmtId="0" fontId="136" fillId="0" borderId="60" xfId="0" applyFont="1" applyBorder="1" applyAlignment="1">
      <alignment horizontal="center" vertical="center" wrapText="1"/>
    </xf>
    <xf numFmtId="0" fontId="136" fillId="0" borderId="82" xfId="0" applyFont="1" applyBorder="1" applyAlignment="1">
      <alignment horizontal="center" vertical="center" wrapText="1"/>
    </xf>
    <xf numFmtId="0" fontId="136" fillId="0" borderId="83" xfId="0" applyFont="1" applyBorder="1" applyAlignment="1">
      <alignment horizontal="center" vertical="center" wrapText="1"/>
    </xf>
    <xf numFmtId="0" fontId="136" fillId="0" borderId="66" xfId="0" applyFont="1" applyBorder="1" applyAlignment="1">
      <alignment horizontal="center" vertical="center" wrapText="1"/>
    </xf>
    <xf numFmtId="0" fontId="136" fillId="0" borderId="71" xfId="0" applyFont="1" applyBorder="1" applyAlignment="1">
      <alignment horizontal="center" vertical="center" wrapText="1"/>
    </xf>
    <xf numFmtId="0" fontId="136" fillId="0" borderId="141" xfId="0" applyFont="1" applyBorder="1" applyAlignment="1">
      <alignment horizontal="center" vertical="center" wrapText="1"/>
    </xf>
    <xf numFmtId="0" fontId="136" fillId="0" borderId="142" xfId="0" applyFont="1" applyBorder="1" applyAlignment="1">
      <alignment horizontal="center" vertical="center" wrapText="1"/>
    </xf>
    <xf numFmtId="0" fontId="126" fillId="0" borderId="241" xfId="0" applyFont="1" applyBorder="1"/>
    <xf numFmtId="0" fontId="125" fillId="0" borderId="0" xfId="0" applyFont="1" applyAlignment="1">
      <alignment horizontal="left" vertical="top"/>
    </xf>
    <xf numFmtId="0" fontId="125" fillId="0" borderId="0" xfId="0" applyFont="1" applyAlignment="1">
      <alignment horizontal="left" vertical="center"/>
    </xf>
    <xf numFmtId="0" fontId="128" fillId="10" borderId="88" xfId="0" applyFont="1" applyFill="1" applyBorder="1" applyAlignment="1">
      <alignment horizontal="center" vertical="center" wrapText="1"/>
    </xf>
    <xf numFmtId="0" fontId="128" fillId="10" borderId="139" xfId="0" applyFont="1" applyFill="1" applyBorder="1" applyAlignment="1">
      <alignment horizontal="center" vertical="center" wrapText="1"/>
    </xf>
    <xf numFmtId="0" fontId="128" fillId="10" borderId="89" xfId="0" applyFont="1" applyFill="1" applyBorder="1" applyAlignment="1">
      <alignment horizontal="center" vertical="center" wrapText="1"/>
    </xf>
    <xf numFmtId="0" fontId="128" fillId="10" borderId="86" xfId="0" applyFont="1" applyFill="1" applyBorder="1" applyAlignment="1">
      <alignment horizontal="center" vertical="center" wrapText="1"/>
    </xf>
    <xf numFmtId="0" fontId="128" fillId="10" borderId="24" xfId="0" applyFont="1" applyFill="1" applyBorder="1" applyAlignment="1">
      <alignment horizontal="center" vertical="center" wrapText="1"/>
    </xf>
    <xf numFmtId="0" fontId="128" fillId="10" borderId="87" xfId="0" applyFont="1" applyFill="1" applyBorder="1" applyAlignment="1">
      <alignment horizontal="center" vertical="center" wrapText="1"/>
    </xf>
    <xf numFmtId="0" fontId="128" fillId="10" borderId="84" xfId="0" applyFont="1" applyFill="1" applyBorder="1" applyAlignment="1">
      <alignment horizontal="center" vertical="center" wrapText="1"/>
    </xf>
    <xf numFmtId="0" fontId="128" fillId="10" borderId="140" xfId="0" applyFont="1" applyFill="1" applyBorder="1" applyAlignment="1">
      <alignment horizontal="center" vertical="center" wrapText="1"/>
    </xf>
    <xf numFmtId="0" fontId="128" fillId="10" borderId="85" xfId="0" applyFont="1" applyFill="1" applyBorder="1" applyAlignment="1">
      <alignment horizontal="center" vertical="center" wrapText="1"/>
    </xf>
    <xf numFmtId="0" fontId="128" fillId="10" borderId="82" xfId="0" applyFont="1" applyFill="1" applyBorder="1" applyAlignment="1">
      <alignment horizontal="center" vertical="center"/>
    </xf>
    <xf numFmtId="0" fontId="128" fillId="10" borderId="77" xfId="0" applyFont="1" applyFill="1" applyBorder="1" applyAlignment="1">
      <alignment horizontal="center" vertical="center"/>
    </xf>
    <xf numFmtId="0" fontId="128" fillId="10" borderId="83" xfId="0" applyFont="1" applyFill="1" applyBorder="1" applyAlignment="1">
      <alignment horizontal="center" vertical="center"/>
    </xf>
    <xf numFmtId="0" fontId="128" fillId="10" borderId="79" xfId="0" applyFont="1" applyFill="1" applyBorder="1" applyAlignment="1">
      <alignment horizontal="center" vertical="center"/>
    </xf>
    <xf numFmtId="0" fontId="128" fillId="10" borderId="80" xfId="0" applyFont="1" applyFill="1" applyBorder="1" applyAlignment="1">
      <alignment horizontal="center" vertical="center"/>
    </xf>
    <xf numFmtId="0" fontId="128" fillId="10" borderId="81" xfId="0" applyFont="1" applyFill="1" applyBorder="1" applyAlignment="1">
      <alignment horizontal="center" vertical="center"/>
    </xf>
    <xf numFmtId="0" fontId="128" fillId="10" borderId="94" xfId="0" applyFont="1" applyFill="1" applyBorder="1" applyAlignment="1">
      <alignment horizontal="center" vertical="center"/>
    </xf>
    <xf numFmtId="0" fontId="128" fillId="10" borderId="135" xfId="0" applyFont="1" applyFill="1" applyBorder="1" applyAlignment="1">
      <alignment horizontal="center" vertical="center" wrapText="1"/>
    </xf>
    <xf numFmtId="0" fontId="128" fillId="10" borderId="136" xfId="0" applyFont="1" applyFill="1" applyBorder="1" applyAlignment="1">
      <alignment horizontal="center" vertical="center" wrapText="1"/>
    </xf>
    <xf numFmtId="0" fontId="128" fillId="10" borderId="131" xfId="0" applyFont="1" applyFill="1" applyBorder="1" applyAlignment="1">
      <alignment horizontal="center" vertical="center" wrapText="1"/>
    </xf>
    <xf numFmtId="0" fontId="128" fillId="10" borderId="130" xfId="0" applyFont="1" applyFill="1" applyBorder="1" applyAlignment="1">
      <alignment horizontal="center" vertical="center" wrapText="1"/>
    </xf>
    <xf numFmtId="0" fontId="128" fillId="10" borderId="119" xfId="0" applyFont="1" applyFill="1" applyBorder="1" applyAlignment="1">
      <alignment horizontal="center" vertical="center" wrapText="1"/>
    </xf>
    <xf numFmtId="0" fontId="128" fillId="10" borderId="14" xfId="0" applyFont="1" applyFill="1" applyBorder="1" applyAlignment="1">
      <alignment horizontal="center" vertical="center" wrapText="1"/>
    </xf>
    <xf numFmtId="0" fontId="128" fillId="10" borderId="137" xfId="0" applyFont="1" applyFill="1" applyBorder="1" applyAlignment="1">
      <alignment horizontal="center" vertical="center" wrapText="1"/>
    </xf>
    <xf numFmtId="0" fontId="128" fillId="10" borderId="138" xfId="0" applyFont="1" applyFill="1" applyBorder="1" applyAlignment="1">
      <alignment horizontal="center" vertical="center" wrapText="1"/>
    </xf>
    <xf numFmtId="0" fontId="127" fillId="0" borderId="78" xfId="0" applyFont="1" applyBorder="1" applyAlignment="1">
      <alignment horizontal="right" vertical="center"/>
    </xf>
    <xf numFmtId="0" fontId="128" fillId="10" borderId="10" xfId="0" applyFont="1" applyFill="1" applyBorder="1" applyAlignment="1">
      <alignment horizontal="center" vertical="center" wrapText="1"/>
    </xf>
    <xf numFmtId="0" fontId="128" fillId="10" borderId="9" xfId="0" applyFont="1" applyFill="1" applyBorder="1" applyAlignment="1">
      <alignment horizontal="center" vertical="center" wrapText="1"/>
    </xf>
    <xf numFmtId="0" fontId="128" fillId="10" borderId="11" xfId="0" applyFont="1" applyFill="1" applyBorder="1" applyAlignment="1">
      <alignment horizontal="center" vertical="center" wrapText="1"/>
    </xf>
    <xf numFmtId="0" fontId="128" fillId="10" borderId="77" xfId="0" applyFont="1" applyFill="1" applyBorder="1" applyAlignment="1">
      <alignment horizontal="center" vertical="center" wrapText="1"/>
    </xf>
    <xf numFmtId="0" fontId="128" fillId="10" borderId="29" xfId="0" applyFont="1" applyFill="1" applyBorder="1" applyAlignment="1">
      <alignment horizontal="center" vertical="center" wrapText="1"/>
    </xf>
    <xf numFmtId="0" fontId="128" fillId="10" borderId="30" xfId="0" applyFont="1" applyFill="1" applyBorder="1" applyAlignment="1">
      <alignment horizontal="center" vertical="center" wrapText="1"/>
    </xf>
    <xf numFmtId="0" fontId="128" fillId="10" borderId="31" xfId="0" applyFont="1" applyFill="1" applyBorder="1" applyAlignment="1">
      <alignment horizontal="center" vertical="center" wrapText="1"/>
    </xf>
    <xf numFmtId="0" fontId="126" fillId="0" borderId="54" xfId="0" applyFont="1" applyBorder="1" applyAlignment="1">
      <alignment horizontal="center" vertical="center"/>
    </xf>
    <xf numFmtId="0" fontId="126" fillId="0" borderId="55" xfId="0" applyFont="1" applyBorder="1" applyAlignment="1">
      <alignment horizontal="center" vertical="center"/>
    </xf>
    <xf numFmtId="3" fontId="126" fillId="0" borderId="54" xfId="0" applyNumberFormat="1" applyFont="1" applyBorder="1" applyAlignment="1">
      <alignment horizontal="right" vertical="center"/>
    </xf>
    <xf numFmtId="3" fontId="126" fillId="0" borderId="55" xfId="0" applyNumberFormat="1" applyFont="1" applyBorder="1" applyAlignment="1">
      <alignment horizontal="right" vertical="center"/>
    </xf>
    <xf numFmtId="0" fontId="126" fillId="0" borderId="54" xfId="0" applyFont="1" applyBorder="1" applyAlignment="1">
      <alignment horizontal="right" vertical="center"/>
    </xf>
    <xf numFmtId="0" fontId="126" fillId="0" borderId="55" xfId="0" applyFont="1" applyBorder="1" applyAlignment="1">
      <alignment horizontal="right" vertical="center"/>
    </xf>
    <xf numFmtId="0" fontId="129" fillId="0" borderId="190" xfId="0" applyFont="1" applyBorder="1" applyAlignment="1">
      <alignment horizontal="center" vertical="center" wrapText="1"/>
    </xf>
    <xf numFmtId="0" fontId="129" fillId="0" borderId="211" xfId="0" applyFont="1" applyBorder="1" applyAlignment="1">
      <alignment horizontal="center" vertical="center" wrapText="1"/>
    </xf>
    <xf numFmtId="0" fontId="129" fillId="0" borderId="191" xfId="0" applyFont="1" applyBorder="1" applyAlignment="1">
      <alignment horizontal="center" vertical="center" wrapText="1"/>
    </xf>
    <xf numFmtId="0" fontId="129" fillId="0" borderId="132" xfId="0" applyFont="1" applyBorder="1" applyAlignment="1">
      <alignment horizontal="center" vertical="center"/>
    </xf>
    <xf numFmtId="0" fontId="129" fillId="0" borderId="133" xfId="0" applyFont="1" applyBorder="1" applyAlignment="1">
      <alignment horizontal="center" vertical="center"/>
    </xf>
    <xf numFmtId="0" fontId="129" fillId="0" borderId="122" xfId="0" applyFont="1" applyBorder="1" applyAlignment="1">
      <alignment horizontal="center" vertical="center"/>
    </xf>
    <xf numFmtId="0" fontId="129" fillId="0" borderId="134" xfId="0" applyFont="1" applyBorder="1" applyAlignment="1">
      <alignment horizontal="center" vertical="center"/>
    </xf>
    <xf numFmtId="0" fontId="126" fillId="0" borderId="190" xfId="0" applyFont="1" applyBorder="1" applyAlignment="1">
      <alignment vertical="center" wrapText="1"/>
    </xf>
    <xf numFmtId="0" fontId="126" fillId="0" borderId="211" xfId="0" applyFont="1" applyBorder="1" applyAlignment="1">
      <alignment vertical="center" wrapText="1"/>
    </xf>
    <xf numFmtId="0" fontId="126" fillId="0" borderId="190" xfId="0" applyFont="1" applyBorder="1" applyAlignment="1">
      <alignment horizontal="center" vertical="center" wrapText="1"/>
    </xf>
    <xf numFmtId="0" fontId="126" fillId="0" borderId="211" xfId="0" applyFont="1" applyBorder="1" applyAlignment="1">
      <alignment horizontal="center" vertical="center" wrapText="1"/>
    </xf>
    <xf numFmtId="0" fontId="126" fillId="0" borderId="212" xfId="0" applyFont="1" applyBorder="1" applyAlignment="1">
      <alignment horizontal="center" vertical="center" wrapText="1"/>
    </xf>
    <xf numFmtId="0" fontId="126" fillId="0" borderId="232" xfId="0" applyFont="1" applyBorder="1" applyAlignment="1">
      <alignment horizontal="center" vertical="center" wrapText="1"/>
    </xf>
    <xf numFmtId="0" fontId="126" fillId="0" borderId="212" xfId="0" applyFont="1" applyBorder="1" applyAlignment="1">
      <alignment horizontal="center"/>
    </xf>
    <xf numFmtId="0" fontId="126" fillId="0" borderId="232" xfId="0" applyFont="1" applyBorder="1" applyAlignment="1">
      <alignment horizontal="center"/>
    </xf>
    <xf numFmtId="0" fontId="128" fillId="3" borderId="131" xfId="0" applyFont="1" applyFill="1" applyBorder="1" applyAlignment="1">
      <alignment horizontal="center" vertical="center" wrapText="1"/>
    </xf>
    <xf numFmtId="0" fontId="128" fillId="3" borderId="129" xfId="0" applyFont="1" applyFill="1" applyBorder="1" applyAlignment="1">
      <alignment horizontal="center" vertical="center" wrapText="1"/>
    </xf>
    <xf numFmtId="0" fontId="128" fillId="3" borderId="130" xfId="0" applyFont="1" applyFill="1" applyBorder="1" applyAlignment="1">
      <alignment horizontal="center" vertical="center" wrapText="1"/>
    </xf>
    <xf numFmtId="0" fontId="128" fillId="3" borderId="121" xfId="0" applyFont="1" applyFill="1" applyBorder="1" applyAlignment="1">
      <alignment horizontal="center" vertical="center" wrapText="1"/>
    </xf>
    <xf numFmtId="0" fontId="128" fillId="3" borderId="24" xfId="0" applyFont="1" applyFill="1" applyBorder="1" applyAlignment="1">
      <alignment horizontal="center" vertical="center" wrapText="1"/>
    </xf>
    <xf numFmtId="0" fontId="128" fillId="3" borderId="87" xfId="0" applyFont="1" applyFill="1" applyBorder="1" applyAlignment="1">
      <alignment horizontal="center" vertical="center" wrapText="1"/>
    </xf>
    <xf numFmtId="0" fontId="128" fillId="3" borderId="119" xfId="0" applyFont="1" applyFill="1" applyBorder="1" applyAlignment="1">
      <alignment horizontal="center" vertical="center" wrapText="1"/>
    </xf>
    <xf numFmtId="0" fontId="128" fillId="3" borderId="118" xfId="0" applyFont="1" applyFill="1" applyBorder="1" applyAlignment="1">
      <alignment horizontal="center" vertical="center" wrapText="1"/>
    </xf>
    <xf numFmtId="0" fontId="128" fillId="3" borderId="14" xfId="0" applyFont="1" applyFill="1" applyBorder="1" applyAlignment="1">
      <alignment horizontal="center" vertical="center" wrapText="1"/>
    </xf>
    <xf numFmtId="0" fontId="134" fillId="0" borderId="56" xfId="0" applyFont="1" applyBorder="1" applyAlignment="1">
      <alignment horizontal="center" vertical="center" wrapText="1"/>
    </xf>
    <xf numFmtId="0" fontId="134" fillId="0" borderId="57" xfId="0" applyFont="1" applyBorder="1" applyAlignment="1">
      <alignment horizontal="center" vertical="center" wrapText="1"/>
    </xf>
    <xf numFmtId="0" fontId="133" fillId="0" borderId="58" xfId="0" applyFont="1" applyBorder="1" applyAlignment="1">
      <alignment horizontal="center" vertical="center"/>
    </xf>
    <xf numFmtId="0" fontId="133" fillId="0" borderId="59" xfId="0" applyFont="1" applyBorder="1" applyAlignment="1">
      <alignment horizontal="center" vertical="center"/>
    </xf>
    <xf numFmtId="0" fontId="125" fillId="0" borderId="1" xfId="0" applyFont="1" applyBorder="1" applyAlignment="1">
      <alignment horizontal="left" vertical="center"/>
    </xf>
    <xf numFmtId="0" fontId="133" fillId="0" borderId="72" xfId="0" applyFont="1" applyBorder="1" applyAlignment="1">
      <alignment horizontal="center" vertical="center" wrapText="1"/>
    </xf>
    <xf numFmtId="0" fontId="133" fillId="0" borderId="73" xfId="0" applyFont="1" applyBorder="1" applyAlignment="1">
      <alignment horizontal="center" vertical="center" wrapText="1"/>
    </xf>
    <xf numFmtId="0" fontId="133" fillId="0" borderId="74" xfId="0" applyFont="1" applyBorder="1" applyAlignment="1">
      <alignment horizontal="center" vertical="center" wrapText="1"/>
    </xf>
    <xf numFmtId="0" fontId="133" fillId="0" borderId="67" xfId="0" applyFont="1" applyBorder="1" applyAlignment="1">
      <alignment horizontal="center" vertical="center" wrapText="1"/>
    </xf>
    <xf numFmtId="0" fontId="133" fillId="0" borderId="68" xfId="0" applyFont="1" applyBorder="1" applyAlignment="1">
      <alignment horizontal="center" vertical="center" wrapText="1"/>
    </xf>
    <xf numFmtId="0" fontId="133" fillId="0" borderId="60" xfId="0" applyFont="1" applyBorder="1" applyAlignment="1">
      <alignment horizontal="center" vertical="center" wrapText="1"/>
    </xf>
    <xf numFmtId="0" fontId="133" fillId="0" borderId="64" xfId="0" applyFont="1" applyBorder="1" applyAlignment="1">
      <alignment horizontal="center" vertical="center" wrapText="1"/>
    </xf>
    <xf numFmtId="0" fontId="133" fillId="0" borderId="69" xfId="0" applyFont="1" applyBorder="1" applyAlignment="1">
      <alignment horizontal="center" vertical="center" wrapText="1"/>
    </xf>
    <xf numFmtId="0" fontId="133" fillId="0" borderId="65" xfId="0" applyFont="1" applyBorder="1" applyAlignment="1">
      <alignment horizontal="center" vertical="center" wrapText="1"/>
    </xf>
    <xf numFmtId="0" fontId="133" fillId="0" borderId="70" xfId="0" applyFont="1" applyBorder="1" applyAlignment="1">
      <alignment horizontal="center" vertical="center" wrapText="1"/>
    </xf>
    <xf numFmtId="0" fontId="133" fillId="0" borderId="66" xfId="0" applyFont="1" applyBorder="1" applyAlignment="1">
      <alignment horizontal="center" vertical="center" wrapText="1"/>
    </xf>
    <xf numFmtId="0" fontId="133" fillId="0" borderId="71" xfId="0" applyFont="1" applyBorder="1" applyAlignment="1">
      <alignment horizontal="center" vertical="center" wrapText="1"/>
    </xf>
    <xf numFmtId="0" fontId="133" fillId="0" borderId="67" xfId="0" applyFont="1" applyBorder="1" applyAlignment="1">
      <alignment horizontal="center" vertical="center"/>
    </xf>
    <xf numFmtId="0" fontId="133" fillId="0" borderId="68" xfId="0" applyFont="1" applyBorder="1" applyAlignment="1">
      <alignment horizontal="center" vertical="center"/>
    </xf>
    <xf numFmtId="0" fontId="133" fillId="0" borderId="60" xfId="0" applyFont="1" applyBorder="1" applyAlignment="1">
      <alignment horizontal="center" vertical="center"/>
    </xf>
    <xf numFmtId="0" fontId="133" fillId="0" borderId="75" xfId="0" applyFont="1" applyBorder="1" applyAlignment="1">
      <alignment horizontal="center" vertical="center" wrapText="1"/>
    </xf>
    <xf numFmtId="0" fontId="133" fillId="0" borderId="61" xfId="0" applyFont="1" applyBorder="1" applyAlignment="1">
      <alignment horizontal="center" vertical="center"/>
    </xf>
    <xf numFmtId="0" fontId="133" fillId="0" borderId="62" xfId="0" applyFont="1" applyBorder="1" applyAlignment="1">
      <alignment horizontal="center" vertical="center"/>
    </xf>
    <xf numFmtId="0" fontId="133" fillId="0" borderId="63" xfId="0" applyFont="1" applyBorder="1" applyAlignment="1">
      <alignment horizontal="center" vertical="center"/>
    </xf>
    <xf numFmtId="0" fontId="128" fillId="3" borderId="123" xfId="0" applyFont="1" applyFill="1" applyBorder="1" applyAlignment="1">
      <alignment horizontal="center" vertical="center"/>
    </xf>
    <xf numFmtId="0" fontId="128" fillId="3" borderId="123" xfId="0" applyFont="1" applyFill="1" applyBorder="1" applyAlignment="1">
      <alignment horizontal="left" vertical="center"/>
    </xf>
    <xf numFmtId="0" fontId="128" fillId="3" borderId="124" xfId="0" applyFont="1" applyFill="1" applyBorder="1" applyAlignment="1">
      <alignment horizontal="center" vertical="center"/>
    </xf>
    <xf numFmtId="0" fontId="128" fillId="3" borderId="106" xfId="0" applyFont="1" applyFill="1" applyBorder="1" applyAlignment="1">
      <alignment horizontal="center" vertical="center"/>
    </xf>
    <xf numFmtId="0" fontId="128" fillId="3" borderId="107" xfId="0" applyFont="1" applyFill="1" applyBorder="1" applyAlignment="1">
      <alignment horizontal="center" vertical="center"/>
    </xf>
    <xf numFmtId="0" fontId="128" fillId="3" borderId="108" xfId="0" applyFont="1" applyFill="1" applyBorder="1" applyAlignment="1">
      <alignment horizontal="center" vertical="center"/>
    </xf>
    <xf numFmtId="0" fontId="128" fillId="3" borderId="109" xfId="0" applyFont="1" applyFill="1" applyBorder="1" applyAlignment="1">
      <alignment horizontal="center" vertical="center"/>
    </xf>
    <xf numFmtId="0" fontId="128" fillId="3" borderId="110" xfId="0" applyFont="1" applyFill="1" applyBorder="1" applyAlignment="1">
      <alignment horizontal="center" vertical="center"/>
    </xf>
    <xf numFmtId="0" fontId="128" fillId="3" borderId="111" xfId="0" applyFont="1" applyFill="1" applyBorder="1" applyAlignment="1">
      <alignment horizontal="center" vertical="center"/>
    </xf>
    <xf numFmtId="0" fontId="128" fillId="3" borderId="54" xfId="0" applyFont="1" applyFill="1" applyBorder="1" applyAlignment="1">
      <alignment horizontal="center" vertical="center"/>
    </xf>
    <xf numFmtId="0" fontId="128" fillId="3" borderId="112" xfId="0" applyFont="1" applyFill="1" applyBorder="1" applyAlignment="1">
      <alignment horizontal="center" vertical="center"/>
    </xf>
    <xf numFmtId="0" fontId="128" fillId="3" borderId="113" xfId="0" applyFont="1" applyFill="1" applyBorder="1" applyAlignment="1">
      <alignment horizontal="center" vertical="center"/>
    </xf>
    <xf numFmtId="0" fontId="128" fillId="3" borderId="125" xfId="0" applyFont="1" applyFill="1" applyBorder="1" applyAlignment="1">
      <alignment horizontal="center" vertical="center"/>
    </xf>
    <xf numFmtId="0" fontId="128" fillId="3" borderId="126" xfId="0" applyFont="1" applyFill="1" applyBorder="1" applyAlignment="1">
      <alignment horizontal="center" vertical="center"/>
    </xf>
    <xf numFmtId="0" fontId="128" fillId="3" borderId="107" xfId="0" applyFont="1" applyFill="1" applyBorder="1" applyAlignment="1">
      <alignment horizontal="center" vertical="center" wrapText="1"/>
    </xf>
    <xf numFmtId="0" fontId="128" fillId="3" borderId="109" xfId="0" applyFont="1" applyFill="1" applyBorder="1" applyAlignment="1">
      <alignment horizontal="center" vertical="center" wrapText="1"/>
    </xf>
    <xf numFmtId="0" fontId="128" fillId="3" borderId="15" xfId="0" applyFont="1" applyFill="1" applyBorder="1" applyAlignment="1">
      <alignment horizontal="center" vertical="center" wrapText="1"/>
    </xf>
    <xf numFmtId="0" fontId="128" fillId="3" borderId="115" xfId="0" applyFont="1" applyFill="1" applyBorder="1" applyAlignment="1">
      <alignment horizontal="center" vertical="center" wrapText="1"/>
    </xf>
    <xf numFmtId="0" fontId="128" fillId="3" borderId="116" xfId="0" applyFont="1" applyFill="1" applyBorder="1" applyAlignment="1">
      <alignment horizontal="center" vertical="center" wrapText="1"/>
    </xf>
    <xf numFmtId="0" fontId="128" fillId="3" borderId="117" xfId="0" applyFont="1" applyFill="1" applyBorder="1" applyAlignment="1">
      <alignment horizontal="center" vertical="center" wrapText="1"/>
    </xf>
    <xf numFmtId="0" fontId="128" fillId="3" borderId="127" xfId="0" applyFont="1" applyFill="1" applyBorder="1" applyAlignment="1">
      <alignment horizontal="center" vertical="center" wrapText="1"/>
    </xf>
    <xf numFmtId="0" fontId="128" fillId="3" borderId="128" xfId="0" applyFont="1" applyFill="1" applyBorder="1" applyAlignment="1">
      <alignment horizontal="center" vertical="center" wrapText="1"/>
    </xf>
    <xf numFmtId="0" fontId="127" fillId="0" borderId="0" xfId="0" applyFont="1" applyAlignment="1">
      <alignment horizontal="right" vertical="center"/>
    </xf>
    <xf numFmtId="0" fontId="128" fillId="3" borderId="100" xfId="0" applyFont="1" applyFill="1" applyBorder="1" applyAlignment="1">
      <alignment horizontal="left" vertical="center"/>
    </xf>
    <xf numFmtId="0" fontId="128" fillId="3" borderId="101" xfId="0" applyFont="1" applyFill="1" applyBorder="1" applyAlignment="1">
      <alignment horizontal="left" vertical="center"/>
    </xf>
    <xf numFmtId="0" fontId="128" fillId="3" borderId="102" xfId="0" applyFont="1" applyFill="1" applyBorder="1" applyAlignment="1">
      <alignment horizontal="center" vertical="center"/>
    </xf>
    <xf numFmtId="0" fontId="128" fillId="3" borderId="103" xfId="0" applyFont="1" applyFill="1" applyBorder="1" applyAlignment="1">
      <alignment horizontal="center" vertical="center"/>
    </xf>
    <xf numFmtId="0" fontId="128" fillId="3" borderId="102" xfId="0" applyFont="1" applyFill="1" applyBorder="1" applyAlignment="1">
      <alignment horizontal="left" vertical="center"/>
    </xf>
    <xf numFmtId="0" fontId="128" fillId="3" borderId="103" xfId="0" applyFont="1" applyFill="1" applyBorder="1" applyAlignment="1">
      <alignment horizontal="left" vertical="center"/>
    </xf>
    <xf numFmtId="0" fontId="128" fillId="3" borderId="104" xfId="0" applyFont="1" applyFill="1" applyBorder="1" applyAlignment="1">
      <alignment horizontal="center" vertical="center"/>
    </xf>
    <xf numFmtId="0" fontId="128" fillId="3" borderId="105" xfId="0" applyFont="1" applyFill="1" applyBorder="1" applyAlignment="1">
      <alignment horizontal="center" vertical="center"/>
    </xf>
    <xf numFmtId="0" fontId="7" fillId="6" borderId="11" xfId="0" applyNumberFormat="1" applyFont="1" applyFill="1" applyBorder="1" applyAlignment="1" applyProtection="1">
      <alignment horizontal="center" vertical="center"/>
    </xf>
    <xf numFmtId="0" fontId="7" fillId="6" borderId="30" xfId="0" applyNumberFormat="1" applyFont="1" applyFill="1" applyBorder="1" applyAlignment="1" applyProtection="1">
      <alignment horizontal="center" vertical="center"/>
    </xf>
    <xf numFmtId="0" fontId="7" fillId="6" borderId="30" xfId="0" applyNumberFormat="1" applyFont="1" applyFill="1" applyBorder="1" applyAlignment="1" applyProtection="1">
      <alignment horizontal="left" vertical="center"/>
    </xf>
    <xf numFmtId="0" fontId="7" fillId="6" borderId="31" xfId="0" applyNumberFormat="1" applyFont="1" applyFill="1" applyBorder="1" applyAlignment="1" applyProtection="1">
      <alignment horizontal="center" vertical="center"/>
    </xf>
    <xf numFmtId="0" fontId="7" fillId="6" borderId="9" xfId="0" applyNumberFormat="1" applyFont="1" applyFill="1" applyBorder="1" applyAlignment="1" applyProtection="1">
      <alignment horizontal="left" vertical="center"/>
    </xf>
    <xf numFmtId="0" fontId="49" fillId="2" borderId="7" xfId="0" quotePrefix="1" applyNumberFormat="1"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3" fontId="49" fillId="2" borderId="7" xfId="0" applyNumberFormat="1" applyFont="1" applyFill="1" applyBorder="1" applyAlignment="1" applyProtection="1">
      <alignment horizontal="right" vertical="center"/>
    </xf>
    <xf numFmtId="0" fontId="48" fillId="2" borderId="173" xfId="0" applyNumberFormat="1" applyFont="1" applyFill="1" applyBorder="1" applyAlignment="1" applyProtection="1">
      <alignment horizontal="center" vertical="center"/>
    </xf>
    <xf numFmtId="0" fontId="48" fillId="2" borderId="4"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xf>
    <xf numFmtId="0" fontId="4" fillId="2" borderId="4" xfId="0" applyNumberFormat="1" applyFont="1" applyFill="1" applyBorder="1" applyAlignment="1" applyProtection="1">
      <alignment horizontal="center" vertical="center" wrapText="1"/>
    </xf>
    <xf numFmtId="0" fontId="7" fillId="6" borderId="182" xfId="0" applyNumberFormat="1" applyFont="1" applyFill="1" applyBorder="1" applyAlignment="1" applyProtection="1">
      <alignment horizontal="center" vertical="center" wrapText="1"/>
    </xf>
    <xf numFmtId="0" fontId="7" fillId="6" borderId="7" xfId="0" applyNumberFormat="1" applyFont="1" applyFill="1" applyBorder="1" applyAlignment="1" applyProtection="1">
      <alignment horizontal="center" vertical="center" wrapText="1"/>
    </xf>
    <xf numFmtId="0" fontId="9" fillId="6" borderId="183" xfId="0" applyNumberFormat="1" applyFont="1" applyFill="1" applyBorder="1" applyAlignment="1" applyProtection="1">
      <alignment horizontal="center" vertical="center" wrapText="1"/>
    </xf>
    <xf numFmtId="0" fontId="9" fillId="6" borderId="184"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top"/>
    </xf>
    <xf numFmtId="0" fontId="49" fillId="2" borderId="7" xfId="0" applyNumberFormat="1" applyFont="1" applyFill="1" applyBorder="1" applyAlignment="1" applyProtection="1">
      <alignment horizontal="left" vertical="center" wrapText="1"/>
    </xf>
    <xf numFmtId="0" fontId="53" fillId="2" borderId="1" xfId="0" applyNumberFormat="1" applyFont="1" applyFill="1" applyBorder="1" applyAlignment="1" applyProtection="1">
      <alignment horizontal="center" vertical="center"/>
    </xf>
    <xf numFmtId="0" fontId="55" fillId="2" borderId="186" xfId="0" applyNumberFormat="1" applyFont="1" applyFill="1" applyBorder="1" applyAlignment="1" applyProtection="1">
      <alignment horizontal="center" vertical="center"/>
    </xf>
    <xf numFmtId="0" fontId="58" fillId="2" borderId="187" xfId="0" applyNumberFormat="1" applyFont="1" applyFill="1" applyBorder="1" applyAlignment="1" applyProtection="1">
      <alignment horizontal="left" vertical="center"/>
    </xf>
    <xf numFmtId="0" fontId="49" fillId="2" borderId="185" xfId="0" applyNumberFormat="1" applyFont="1" applyFill="1" applyBorder="1" applyAlignment="1" applyProtection="1">
      <alignment horizontal="left" vertical="center" wrapText="1"/>
    </xf>
    <xf numFmtId="0" fontId="60" fillId="2" borderId="186" xfId="0" applyNumberFormat="1" applyFont="1" applyFill="1" applyBorder="1" applyAlignment="1" applyProtection="1">
      <alignment horizontal="center" vertical="center"/>
    </xf>
    <xf numFmtId="0" fontId="53" fillId="7" borderId="1" xfId="0" applyNumberFormat="1" applyFont="1" applyFill="1" applyBorder="1" applyAlignment="1" applyProtection="1">
      <alignment horizontal="left" vertical="top"/>
    </xf>
    <xf numFmtId="0" fontId="54" fillId="6" borderId="40" xfId="0" applyNumberFormat="1" applyFont="1" applyFill="1" applyBorder="1" applyAlignment="1" applyProtection="1">
      <alignment horizontal="center" vertical="center" wrapText="1"/>
    </xf>
    <xf numFmtId="0" fontId="54" fillId="6" borderId="40" xfId="0" applyNumberFormat="1" applyFont="1" applyFill="1" applyBorder="1" applyAlignment="1" applyProtection="1">
      <alignment horizontal="center" vertical="center"/>
    </xf>
    <xf numFmtId="0" fontId="54" fillId="6" borderId="41" xfId="0" applyNumberFormat="1" applyFont="1" applyFill="1" applyBorder="1" applyAlignment="1" applyProtection="1">
      <alignment horizontal="center" vertical="center"/>
    </xf>
    <xf numFmtId="0" fontId="54" fillId="6" borderId="43" xfId="0" applyNumberFormat="1" applyFont="1" applyFill="1" applyBorder="1" applyAlignment="1" applyProtection="1">
      <alignment horizontal="center" vertical="center" wrapText="1"/>
    </xf>
    <xf numFmtId="0" fontId="54" fillId="6" borderId="43" xfId="0" applyNumberFormat="1" applyFont="1" applyFill="1" applyBorder="1" applyAlignment="1" applyProtection="1">
      <alignment horizontal="center" vertical="center"/>
    </xf>
    <xf numFmtId="0" fontId="54" fillId="6" borderId="44" xfId="0" applyNumberFormat="1" applyFont="1" applyFill="1" applyBorder="1" applyAlignment="1" applyProtection="1">
      <alignment horizontal="center" vertical="center"/>
    </xf>
    <xf numFmtId="0" fontId="55" fillId="2" borderId="178" xfId="0" applyNumberFormat="1" applyFont="1" applyFill="1" applyBorder="1" applyAlignment="1" applyProtection="1">
      <alignment horizontal="center" vertical="center"/>
    </xf>
    <xf numFmtId="0" fontId="61" fillId="2" borderId="178" xfId="0" applyNumberFormat="1" applyFont="1" applyFill="1" applyBorder="1" applyAlignment="1" applyProtection="1">
      <alignment horizontal="left" vertical="center"/>
    </xf>
    <xf numFmtId="0" fontId="3" fillId="2" borderId="1" xfId="0" applyNumberFormat="1" applyFont="1" applyFill="1" applyBorder="1" applyAlignment="1" applyProtection="1">
      <alignment horizontal="left" vertical="center"/>
    </xf>
    <xf numFmtId="0" fontId="48" fillId="2" borderId="2"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xf>
    <xf numFmtId="0" fontId="22" fillId="2" borderId="265" xfId="24" applyNumberFormat="1" applyFont="1" applyFill="1" applyBorder="1" applyAlignment="1" applyProtection="1">
      <alignment horizontal="left" vertical="center"/>
    </xf>
    <xf numFmtId="0" fontId="22" fillId="2" borderId="260" xfId="24" applyNumberFormat="1" applyFont="1" applyFill="1" applyBorder="1" applyAlignment="1" applyProtection="1">
      <alignment horizontal="left" vertical="center"/>
    </xf>
    <xf numFmtId="0" fontId="22" fillId="2" borderId="95" xfId="24" applyNumberFormat="1" applyFont="1" applyFill="1" applyBorder="1" applyAlignment="1" applyProtection="1">
      <alignment horizontal="left" vertical="center"/>
    </xf>
    <xf numFmtId="0" fontId="23" fillId="2" borderId="1" xfId="24" applyNumberFormat="1" applyFont="1" applyFill="1" applyBorder="1" applyAlignment="1" applyProtection="1">
      <alignment horizontal="left" vertical="top"/>
    </xf>
    <xf numFmtId="0" fontId="21" fillId="2" borderId="264" xfId="24" applyNumberFormat="1" applyFont="1" applyFill="1" applyBorder="1" applyAlignment="1" applyProtection="1">
      <alignment horizontal="center" vertical="center"/>
    </xf>
    <xf numFmtId="0" fontId="21" fillId="2" borderId="255" xfId="24" applyNumberFormat="1" applyFont="1" applyFill="1" applyBorder="1" applyAlignment="1" applyProtection="1">
      <alignment horizontal="center" vertical="center"/>
    </xf>
    <xf numFmtId="0" fontId="22" fillId="2" borderId="201" xfId="24" applyNumberFormat="1" applyFont="1" applyFill="1" applyBorder="1" applyAlignment="1" applyProtection="1">
      <alignment horizontal="left" vertical="center"/>
    </xf>
    <xf numFmtId="0" fontId="22" fillId="2" borderId="257" xfId="24" applyNumberFormat="1" applyFont="1" applyFill="1" applyBorder="1" applyAlignment="1" applyProtection="1">
      <alignment horizontal="left" vertical="center"/>
    </xf>
    <xf numFmtId="0" fontId="21" fillId="2" borderId="274" xfId="24" applyNumberFormat="1" applyFont="1" applyFill="1" applyBorder="1" applyAlignment="1" applyProtection="1">
      <alignment horizontal="center" vertical="center"/>
    </xf>
    <xf numFmtId="0" fontId="21" fillId="2" borderId="1" xfId="24" applyNumberFormat="1" applyFont="1" applyFill="1" applyBorder="1" applyAlignment="1" applyProtection="1">
      <alignment horizontal="center" vertical="center"/>
    </xf>
    <xf numFmtId="0" fontId="21" fillId="2" borderId="275" xfId="24" applyNumberFormat="1" applyFont="1" applyFill="1" applyBorder="1" applyAlignment="1" applyProtection="1">
      <alignment horizontal="center" vertical="center"/>
    </xf>
    <xf numFmtId="0" fontId="21" fillId="2" borderId="276" xfId="24" applyNumberFormat="1" applyFont="1" applyFill="1" applyBorder="1" applyAlignment="1" applyProtection="1">
      <alignment horizontal="center" vertical="center"/>
    </xf>
    <xf numFmtId="0" fontId="21" fillId="2" borderId="277" xfId="24" applyNumberFormat="1" applyFont="1" applyFill="1" applyBorder="1" applyAlignment="1" applyProtection="1">
      <alignment horizontal="center" vertical="center"/>
    </xf>
    <xf numFmtId="0" fontId="21" fillId="2" borderId="278" xfId="24" applyNumberFormat="1" applyFont="1" applyFill="1" applyBorder="1" applyAlignment="1" applyProtection="1">
      <alignment horizontal="center" vertical="center"/>
    </xf>
    <xf numFmtId="0" fontId="24" fillId="2" borderId="95" xfId="24" applyNumberFormat="1" applyFont="1" applyFill="1" applyBorder="1" applyAlignment="1" applyProtection="1">
      <alignment horizontal="center" vertical="center"/>
    </xf>
    <xf numFmtId="0" fontId="23" fillId="2" borderId="95" xfId="24" applyNumberFormat="1" applyFont="1" applyFill="1" applyBorder="1" applyAlignment="1" applyProtection="1">
      <alignment horizontal="left" vertical="center" wrapText="1"/>
    </xf>
    <xf numFmtId="0" fontId="21" fillId="2" borderId="95" xfId="24" applyNumberFormat="1" applyFont="1" applyFill="1" applyBorder="1" applyAlignment="1" applyProtection="1">
      <alignment horizontal="center" vertical="center"/>
    </xf>
    <xf numFmtId="0" fontId="24" fillId="2" borderId="95" xfId="24" applyNumberFormat="1" applyFont="1" applyFill="1" applyBorder="1" applyAlignment="1" applyProtection="1">
      <alignment horizontal="left" vertical="center"/>
    </xf>
    <xf numFmtId="0" fontId="66" fillId="2" borderId="95" xfId="24" applyNumberFormat="1" applyFont="1" applyFill="1" applyBorder="1" applyAlignment="1" applyProtection="1">
      <alignment horizontal="center" vertical="center" wrapText="1"/>
    </xf>
    <xf numFmtId="0" fontId="66" fillId="2" borderId="95" xfId="24" applyNumberFormat="1" applyFont="1" applyFill="1" applyBorder="1" applyAlignment="1" applyProtection="1">
      <alignment horizontal="center" vertical="center"/>
    </xf>
    <xf numFmtId="0" fontId="23" fillId="2" borderId="1" xfId="0" applyNumberFormat="1" applyFont="1" applyFill="1" applyBorder="1" applyAlignment="1" applyProtection="1">
      <alignment horizontal="left" vertical="top"/>
    </xf>
    <xf numFmtId="0" fontId="66" fillId="2" borderId="1" xfId="24" applyNumberFormat="1" applyFont="1" applyFill="1" applyBorder="1" applyAlignment="1" applyProtection="1">
      <alignment horizontal="center" vertical="center"/>
    </xf>
    <xf numFmtId="0" fontId="66" fillId="7" borderId="1" xfId="24" applyNumberFormat="1" applyFont="1" applyFill="1" applyBorder="1" applyAlignment="1" applyProtection="1">
      <alignment horizontal="left" vertical="top"/>
    </xf>
    <xf numFmtId="0" fontId="44" fillId="2" borderId="1" xfId="0" applyNumberFormat="1" applyFont="1" applyFill="1" applyBorder="1" applyAlignment="1" applyProtection="1">
      <alignment horizontal="center" vertical="top"/>
    </xf>
    <xf numFmtId="0" fontId="150" fillId="2" borderId="1" xfId="0" applyNumberFormat="1" applyFont="1" applyFill="1" applyBorder="1" applyAlignment="1" applyProtection="1">
      <alignment horizontal="left" vertical="top"/>
    </xf>
    <xf numFmtId="0" fontId="21" fillId="2" borderId="266" xfId="0" applyNumberFormat="1" applyFont="1" applyFill="1" applyBorder="1" applyAlignment="1" applyProtection="1">
      <alignment horizontal="center" vertical="center" wrapText="1"/>
    </xf>
    <xf numFmtId="0" fontId="21" fillId="2" borderId="267" xfId="0" applyNumberFormat="1" applyFont="1" applyFill="1" applyBorder="1" applyAlignment="1" applyProtection="1">
      <alignment horizontal="center" vertical="center" wrapText="1"/>
    </xf>
    <xf numFmtId="0" fontId="21" fillId="2" borderId="268" xfId="0" applyNumberFormat="1" applyFont="1" applyFill="1" applyBorder="1" applyAlignment="1" applyProtection="1">
      <alignment horizontal="center" vertical="center" wrapText="1"/>
    </xf>
    <xf numFmtId="0" fontId="21" fillId="2" borderId="253" xfId="0" applyNumberFormat="1" applyFont="1" applyFill="1" applyBorder="1" applyAlignment="1" applyProtection="1">
      <alignment horizontal="left" vertical="center"/>
    </xf>
    <xf numFmtId="0" fontId="21" fillId="2" borderId="255" xfId="0" applyNumberFormat="1" applyFont="1" applyFill="1" applyBorder="1" applyAlignment="1" applyProtection="1">
      <alignment horizontal="left" vertical="center"/>
    </xf>
    <xf numFmtId="0" fontId="21" fillId="2" borderId="269" xfId="0" applyNumberFormat="1" applyFont="1" applyFill="1" applyBorder="1" applyAlignment="1" applyProtection="1">
      <alignment horizontal="center" vertical="center" wrapText="1"/>
    </xf>
    <xf numFmtId="0" fontId="21" fillId="2" borderId="30" xfId="0" applyNumberFormat="1" applyFont="1" applyFill="1" applyBorder="1" applyAlignment="1" applyProtection="1">
      <alignment horizontal="center" vertical="center" wrapText="1"/>
    </xf>
    <xf numFmtId="0" fontId="21" fillId="2" borderId="270" xfId="0" applyNumberFormat="1" applyFont="1" applyFill="1" applyBorder="1" applyAlignment="1" applyProtection="1">
      <alignment horizontal="center" vertical="center" wrapText="1"/>
    </xf>
    <xf numFmtId="0" fontId="21" fillId="2" borderId="264" xfId="0" applyNumberFormat="1" applyFont="1" applyFill="1" applyBorder="1" applyAlignment="1" applyProtection="1">
      <alignment horizontal="left" vertical="center"/>
    </xf>
    <xf numFmtId="0" fontId="22" fillId="2" borderId="256" xfId="0" applyNumberFormat="1" applyFont="1" applyFill="1" applyBorder="1" applyAlignment="1" applyProtection="1">
      <alignment horizontal="left" vertical="center"/>
    </xf>
    <xf numFmtId="0" fontId="22" fillId="2" borderId="257" xfId="0" applyNumberFormat="1" applyFont="1" applyFill="1" applyBorder="1" applyAlignment="1" applyProtection="1">
      <alignment horizontal="left" vertical="center"/>
    </xf>
    <xf numFmtId="0" fontId="22" fillId="2" borderId="201" xfId="0" applyNumberFormat="1" applyFont="1" applyFill="1" applyBorder="1" applyAlignment="1" applyProtection="1">
      <alignment horizontal="left" vertical="center"/>
    </xf>
    <xf numFmtId="0" fontId="22" fillId="2" borderId="258" xfId="0" applyNumberFormat="1" applyFont="1" applyFill="1" applyBorder="1" applyAlignment="1" applyProtection="1">
      <alignment horizontal="left" vertical="center"/>
    </xf>
    <xf numFmtId="0" fontId="22" fillId="2" borderId="260" xfId="0" applyNumberFormat="1" applyFont="1" applyFill="1" applyBorder="1" applyAlignment="1" applyProtection="1">
      <alignment horizontal="left" vertical="center"/>
    </xf>
    <xf numFmtId="0" fontId="22" fillId="2" borderId="265" xfId="0" applyNumberFormat="1" applyFont="1" applyFill="1" applyBorder="1" applyAlignment="1" applyProtection="1">
      <alignment horizontal="left" vertical="center"/>
    </xf>
    <xf numFmtId="0" fontId="24" fillId="2" borderId="1" xfId="23" applyNumberFormat="1" applyFont="1" applyFill="1" applyBorder="1" applyAlignment="1" applyProtection="1">
      <alignment horizontal="center" vertical="top"/>
    </xf>
    <xf numFmtId="0" fontId="25" fillId="2" borderId="1" xfId="23" applyNumberFormat="1" applyFont="1" applyFill="1" applyBorder="1" applyAlignment="1" applyProtection="1">
      <alignment horizontal="left" vertical="center"/>
    </xf>
    <xf numFmtId="0" fontId="25" fillId="2" borderId="193" xfId="23" applyNumberFormat="1" applyFont="1" applyFill="1" applyBorder="1" applyAlignment="1" applyProtection="1">
      <alignment horizontal="center" vertical="center" wrapText="1"/>
    </xf>
    <xf numFmtId="0" fontId="25" fillId="2" borderId="196" xfId="23" applyNumberFormat="1" applyFont="1" applyFill="1" applyBorder="1" applyAlignment="1" applyProtection="1">
      <alignment horizontal="center" vertical="center" wrapText="1"/>
    </xf>
    <xf numFmtId="0" fontId="25" fillId="2" borderId="194" xfId="23" applyNumberFormat="1" applyFont="1" applyFill="1" applyBorder="1" applyAlignment="1" applyProtection="1">
      <alignment horizontal="center" vertical="center" wrapText="1"/>
    </xf>
    <xf numFmtId="0" fontId="25" fillId="2" borderId="95" xfId="23" applyNumberFormat="1" applyFont="1" applyFill="1" applyBorder="1" applyAlignment="1" applyProtection="1">
      <alignment horizontal="center" vertical="center" wrapText="1"/>
    </xf>
    <xf numFmtId="0" fontId="25" fillId="2" borderId="194" xfId="23" applyNumberFormat="1" applyFont="1" applyFill="1" applyBorder="1" applyAlignment="1" applyProtection="1">
      <alignment horizontal="center" vertical="center"/>
    </xf>
    <xf numFmtId="0" fontId="25" fillId="2" borderId="95" xfId="23" applyNumberFormat="1" applyFont="1" applyFill="1" applyBorder="1" applyAlignment="1" applyProtection="1">
      <alignment horizontal="center" vertical="center"/>
    </xf>
    <xf numFmtId="0" fontId="25" fillId="2" borderId="195" xfId="23" applyNumberFormat="1" applyFont="1" applyFill="1" applyBorder="1" applyAlignment="1" applyProtection="1">
      <alignment horizontal="center" vertical="center"/>
    </xf>
    <xf numFmtId="0" fontId="23" fillId="2" borderId="95" xfId="23" applyNumberFormat="1" applyFont="1" applyFill="1" applyBorder="1" applyAlignment="1" applyProtection="1">
      <alignment horizontal="left" vertical="center" wrapText="1"/>
    </xf>
    <xf numFmtId="0" fontId="21" fillId="2" borderId="264" xfId="23" applyNumberFormat="1" applyFont="1" applyFill="1" applyBorder="1" applyAlignment="1" applyProtection="1">
      <alignment horizontal="left" vertical="center"/>
    </xf>
    <xf numFmtId="0" fontId="21" fillId="2" borderId="254" xfId="23" applyNumberFormat="1" applyFont="1" applyFill="1" applyBorder="1" applyAlignment="1" applyProtection="1">
      <alignment horizontal="left" vertical="center"/>
    </xf>
    <xf numFmtId="0" fontId="21" fillId="2" borderId="255" xfId="23" applyNumberFormat="1" applyFont="1" applyFill="1" applyBorder="1" applyAlignment="1" applyProtection="1">
      <alignment horizontal="left" vertical="center"/>
    </xf>
    <xf numFmtId="0" fontId="22" fillId="2" borderId="256" xfId="23" applyNumberFormat="1" applyFont="1" applyFill="1" applyBorder="1" applyAlignment="1" applyProtection="1">
      <alignment horizontal="left" vertical="center"/>
    </xf>
    <xf numFmtId="0" fontId="22" fillId="2" borderId="4" xfId="23" applyNumberFormat="1" applyFont="1" applyFill="1" applyBorder="1" applyAlignment="1" applyProtection="1">
      <alignment horizontal="left" vertical="center"/>
    </xf>
    <xf numFmtId="0" fontId="22" fillId="2" borderId="257" xfId="23" applyNumberFormat="1" applyFont="1" applyFill="1" applyBorder="1" applyAlignment="1" applyProtection="1">
      <alignment horizontal="left" vertical="center"/>
    </xf>
    <xf numFmtId="0" fontId="22" fillId="2" borderId="201" xfId="23" applyNumberFormat="1" applyFont="1" applyFill="1" applyBorder="1" applyAlignment="1" applyProtection="1">
      <alignment horizontal="left" vertical="center"/>
    </xf>
    <xf numFmtId="0" fontId="22" fillId="2" borderId="258" xfId="23" applyNumberFormat="1" applyFont="1" applyFill="1" applyBorder="1" applyAlignment="1" applyProtection="1">
      <alignment horizontal="left" vertical="center"/>
    </xf>
    <xf numFmtId="0" fontId="22" fillId="2" borderId="259" xfId="23" applyNumberFormat="1" applyFont="1" applyFill="1" applyBorder="1" applyAlignment="1" applyProtection="1">
      <alignment horizontal="left" vertical="center"/>
    </xf>
    <xf numFmtId="0" fontId="22" fillId="2" borderId="260" xfId="23" applyNumberFormat="1" applyFont="1" applyFill="1" applyBorder="1" applyAlignment="1" applyProtection="1">
      <alignment horizontal="left" vertical="center"/>
    </xf>
    <xf numFmtId="0" fontId="22" fillId="2" borderId="265" xfId="23" applyNumberFormat="1" applyFont="1" applyFill="1" applyBorder="1" applyAlignment="1" applyProtection="1">
      <alignment horizontal="left" vertical="center"/>
    </xf>
    <xf numFmtId="0" fontId="21" fillId="2" borderId="253" xfId="23" applyNumberFormat="1" applyFont="1" applyFill="1" applyBorder="1" applyAlignment="1" applyProtection="1">
      <alignment horizontal="left" vertical="center"/>
    </xf>
    <xf numFmtId="0" fontId="66" fillId="2" borderId="61" xfId="0" applyNumberFormat="1" applyFont="1" applyFill="1" applyBorder="1" applyAlignment="1" applyProtection="1">
      <alignment horizontal="center" vertical="center"/>
    </xf>
    <xf numFmtId="0" fontId="66" fillId="2" borderId="62" xfId="0" applyNumberFormat="1" applyFont="1" applyFill="1" applyBorder="1" applyAlignment="1" applyProtection="1">
      <alignment horizontal="center" vertical="center"/>
    </xf>
    <xf numFmtId="0" fontId="66" fillId="2" borderId="63" xfId="0" applyNumberFormat="1" applyFont="1" applyFill="1" applyBorder="1" applyAlignment="1" applyProtection="1">
      <alignment horizontal="center" vertical="center"/>
    </xf>
    <xf numFmtId="0" fontId="66" fillId="2" borderId="169" xfId="0" applyNumberFormat="1" applyFont="1" applyFill="1" applyBorder="1" applyAlignment="1" applyProtection="1">
      <alignment horizontal="left" vertical="center" wrapText="1"/>
    </xf>
    <xf numFmtId="0" fontId="71" fillId="2" borderId="174" xfId="0" applyNumberFormat="1" applyFont="1" applyFill="1" applyBorder="1" applyAlignment="1" applyProtection="1">
      <alignment horizontal="left" vertical="top"/>
    </xf>
    <xf numFmtId="0" fontId="66" fillId="2" borderId="253" xfId="0" applyNumberFormat="1" applyFont="1" applyFill="1" applyBorder="1" applyAlignment="1" applyProtection="1">
      <alignment horizontal="center" vertical="center" wrapText="1"/>
    </xf>
    <xf numFmtId="0" fontId="66" fillId="2" borderId="254" xfId="0" applyNumberFormat="1" applyFont="1" applyFill="1" applyBorder="1" applyAlignment="1" applyProtection="1">
      <alignment horizontal="center" vertical="center" wrapText="1"/>
    </xf>
    <xf numFmtId="0" fontId="66" fillId="2" borderId="256" xfId="0" applyNumberFormat="1" applyFont="1" applyFill="1" applyBorder="1" applyAlignment="1" applyProtection="1">
      <alignment horizontal="center" vertical="center" wrapText="1"/>
    </xf>
    <xf numFmtId="0" fontId="66" fillId="2" borderId="4" xfId="0" applyNumberFormat="1" applyFont="1" applyFill="1" applyBorder="1" applyAlignment="1" applyProtection="1">
      <alignment horizontal="center" vertical="center" wrapText="1"/>
    </xf>
    <xf numFmtId="0" fontId="66" fillId="2" borderId="258" xfId="0" applyNumberFormat="1" applyFont="1" applyFill="1" applyBorder="1" applyAlignment="1" applyProtection="1">
      <alignment horizontal="center" vertical="center" wrapText="1"/>
    </xf>
    <xf numFmtId="0" fontId="66" fillId="2" borderId="259" xfId="0" applyNumberFormat="1" applyFont="1" applyFill="1" applyBorder="1" applyAlignment="1" applyProtection="1">
      <alignment horizontal="center" vertical="center" wrapText="1"/>
    </xf>
    <xf numFmtId="0" fontId="66" fillId="2" borderId="254" xfId="0" applyNumberFormat="1" applyFont="1" applyFill="1" applyBorder="1" applyAlignment="1" applyProtection="1">
      <alignment horizontal="left" vertical="center"/>
    </xf>
    <xf numFmtId="0" fontId="66" fillId="2" borderId="254" xfId="0" applyNumberFormat="1" applyFont="1" applyFill="1" applyBorder="1" applyAlignment="1" applyProtection="1">
      <alignment horizontal="center" vertical="center"/>
    </xf>
    <xf numFmtId="0" fontId="66" fillId="2" borderId="4" xfId="0" applyNumberFormat="1" applyFont="1" applyFill="1" applyBorder="1" applyAlignment="1" applyProtection="1">
      <alignment horizontal="center" vertical="center"/>
    </xf>
    <xf numFmtId="0" fontId="66" fillId="2" borderId="259" xfId="0" applyNumberFormat="1" applyFont="1" applyFill="1" applyBorder="1" applyAlignment="1" applyProtection="1">
      <alignment horizontal="center" vertical="center"/>
    </xf>
    <xf numFmtId="0" fontId="66" fillId="2" borderId="255" xfId="0" applyNumberFormat="1" applyFont="1" applyFill="1" applyBorder="1" applyAlignment="1" applyProtection="1">
      <alignment horizontal="center" vertical="center"/>
    </xf>
    <xf numFmtId="0" fontId="71" fillId="2" borderId="4" xfId="0" applyNumberFormat="1" applyFont="1" applyFill="1" applyBorder="1" applyAlignment="1" applyProtection="1">
      <alignment horizontal="left" vertical="center"/>
    </xf>
    <xf numFmtId="0" fontId="71" fillId="2" borderId="257" xfId="0" applyNumberFormat="1" applyFont="1" applyFill="1" applyBorder="1" applyAlignment="1" applyProtection="1">
      <alignment horizontal="left" vertical="center"/>
    </xf>
    <xf numFmtId="0" fontId="71" fillId="2" borderId="259" xfId="0" applyNumberFormat="1" applyFont="1" applyFill="1" applyBorder="1" applyAlignment="1" applyProtection="1">
      <alignment horizontal="left" vertical="center"/>
    </xf>
    <xf numFmtId="0" fontId="71" fillId="2" borderId="260" xfId="0" applyNumberFormat="1" applyFont="1" applyFill="1" applyBorder="1" applyAlignment="1" applyProtection="1">
      <alignment horizontal="left" vertical="center"/>
    </xf>
    <xf numFmtId="0" fontId="66" fillId="2" borderId="169" xfId="0" applyNumberFormat="1" applyFont="1" applyFill="1" applyBorder="1" applyAlignment="1" applyProtection="1">
      <alignment horizontal="center" vertical="center" wrapText="1"/>
    </xf>
    <xf numFmtId="0" fontId="66" fillId="2" borderId="93" xfId="0" applyNumberFormat="1" applyFont="1" applyFill="1" applyBorder="1" applyAlignment="1" applyProtection="1">
      <alignment horizontal="center" vertical="center"/>
    </xf>
    <xf numFmtId="0" fontId="66" fillId="2" borderId="114" xfId="0" applyNumberFormat="1" applyFont="1" applyFill="1" applyBorder="1" applyAlignment="1" applyProtection="1">
      <alignment horizontal="center" vertical="center"/>
    </xf>
    <xf numFmtId="0" fontId="66" fillId="2" borderId="141" xfId="0" applyNumberFormat="1" applyFont="1" applyFill="1" applyBorder="1" applyAlignment="1" applyProtection="1">
      <alignment horizontal="center" vertical="center"/>
    </xf>
    <xf numFmtId="0" fontId="24" fillId="2" borderId="1" xfId="22" applyNumberFormat="1" applyFont="1" applyFill="1" applyBorder="1" applyAlignment="1" applyProtection="1">
      <alignment horizontal="center" vertical="top"/>
    </xf>
    <xf numFmtId="0" fontId="25" fillId="2" borderId="1" xfId="22" applyNumberFormat="1" applyFont="1" applyFill="1" applyBorder="1" applyAlignment="1" applyProtection="1">
      <alignment horizontal="left" vertical="center"/>
    </xf>
    <xf numFmtId="0" fontId="25" fillId="2" borderId="2" xfId="22" applyNumberFormat="1" applyFont="1" applyFill="1" applyBorder="1" applyAlignment="1" applyProtection="1">
      <alignment horizontal="center" vertical="center" wrapText="1"/>
    </xf>
    <xf numFmtId="0" fontId="25" fillId="2" borderId="3" xfId="22" applyNumberFormat="1" applyFont="1" applyFill="1" applyBorder="1" applyAlignment="1" applyProtection="1">
      <alignment horizontal="center" vertical="center" wrapText="1"/>
    </xf>
    <xf numFmtId="0" fontId="25" fillId="2" borderId="173" xfId="22" applyNumberFormat="1" applyFont="1" applyFill="1" applyBorder="1" applyAlignment="1" applyProtection="1">
      <alignment horizontal="center" vertical="center"/>
    </xf>
    <xf numFmtId="0" fontId="69" fillId="2" borderId="1" xfId="22" applyNumberFormat="1" applyFont="1" applyFill="1" applyBorder="1" applyAlignment="1" applyProtection="1">
      <alignment horizontal="left" vertical="top"/>
    </xf>
    <xf numFmtId="0" fontId="69" fillId="2" borderId="189" xfId="22" applyNumberFormat="1" applyFont="1" applyFill="1" applyBorder="1" applyAlignment="1" applyProtection="1">
      <alignment horizontal="center" vertical="center"/>
    </xf>
    <xf numFmtId="0" fontId="69" fillId="2" borderId="7" xfId="22" applyNumberFormat="1" applyFont="1" applyFill="1" applyBorder="1" applyAlignment="1" applyProtection="1">
      <alignment horizontal="center" vertical="center"/>
    </xf>
    <xf numFmtId="0" fontId="21" fillId="2" borderId="254" xfId="22" applyNumberFormat="1" applyFont="1" applyFill="1" applyBorder="1" applyAlignment="1" applyProtection="1">
      <alignment horizontal="center" vertical="center"/>
    </xf>
    <xf numFmtId="0" fontId="21" fillId="2" borderId="255" xfId="22" applyNumberFormat="1" applyFont="1" applyFill="1" applyBorder="1" applyAlignment="1" applyProtection="1">
      <alignment horizontal="center" vertical="center"/>
    </xf>
    <xf numFmtId="0" fontId="22" fillId="2" borderId="4" xfId="22" applyNumberFormat="1" applyFont="1" applyFill="1" applyBorder="1" applyAlignment="1" applyProtection="1">
      <alignment horizontal="left" vertical="center"/>
    </xf>
    <xf numFmtId="0" fontId="22" fillId="2" borderId="257" xfId="22" applyNumberFormat="1" applyFont="1" applyFill="1" applyBorder="1" applyAlignment="1" applyProtection="1">
      <alignment horizontal="left" vertical="center"/>
    </xf>
    <xf numFmtId="0" fontId="22" fillId="2" borderId="259" xfId="22" applyNumberFormat="1" applyFont="1" applyFill="1" applyBorder="1" applyAlignment="1" applyProtection="1">
      <alignment horizontal="left" vertical="center"/>
    </xf>
    <xf numFmtId="0" fontId="22" fillId="2" borderId="260" xfId="22" applyNumberFormat="1" applyFont="1" applyFill="1" applyBorder="1" applyAlignment="1" applyProtection="1">
      <alignment horizontal="left" vertical="center"/>
    </xf>
    <xf numFmtId="0" fontId="21" fillId="2" borderId="169" xfId="21" applyNumberFormat="1" applyFont="1" applyFill="1" applyBorder="1" applyAlignment="1" applyProtection="1">
      <alignment horizontal="center" vertical="center"/>
    </xf>
    <xf numFmtId="0" fontId="21" fillId="2" borderId="171" xfId="21" applyNumberFormat="1" applyFont="1" applyFill="1" applyBorder="1" applyAlignment="1" applyProtection="1">
      <alignment horizontal="center" vertical="center"/>
    </xf>
    <xf numFmtId="0" fontId="23" fillId="2" borderId="174" xfId="21" applyNumberFormat="1" applyFont="1" applyFill="1" applyBorder="1" applyAlignment="1" applyProtection="1">
      <alignment horizontal="left" vertical="top"/>
    </xf>
    <xf numFmtId="0" fontId="21" fillId="2" borderId="247" xfId="21" applyNumberFormat="1" applyFont="1" applyFill="1" applyBorder="1" applyAlignment="1" applyProtection="1">
      <alignment horizontal="center" vertical="center" wrapText="1"/>
    </xf>
    <xf numFmtId="0" fontId="21" fillId="2" borderId="248" xfId="21" applyNumberFormat="1" applyFont="1" applyFill="1" applyBorder="1" applyAlignment="1" applyProtection="1">
      <alignment horizontal="center" vertical="center" wrapText="1"/>
    </xf>
    <xf numFmtId="0" fontId="21" fillId="2" borderId="249" xfId="21" applyNumberFormat="1" applyFont="1" applyFill="1" applyBorder="1" applyAlignment="1" applyProtection="1">
      <alignment horizontal="center" vertical="center" wrapText="1"/>
    </xf>
    <xf numFmtId="0" fontId="21" fillId="2" borderId="244" xfId="21" applyNumberFormat="1" applyFont="1" applyFill="1" applyBorder="1" applyAlignment="1" applyProtection="1">
      <alignment horizontal="center" vertical="center"/>
    </xf>
    <xf numFmtId="0" fontId="21" fillId="2" borderId="243" xfId="21" applyNumberFormat="1" applyFont="1" applyFill="1" applyBorder="1" applyAlignment="1" applyProtection="1">
      <alignment horizontal="center" vertical="center"/>
    </xf>
    <xf numFmtId="0" fontId="21" fillId="2" borderId="232" xfId="21" applyNumberFormat="1" applyFont="1" applyFill="1" applyBorder="1" applyAlignment="1" applyProtection="1">
      <alignment horizontal="center" vertical="center"/>
    </xf>
    <xf numFmtId="0" fontId="21" fillId="2" borderId="212" xfId="21" applyNumberFormat="1" applyFont="1" applyFill="1" applyBorder="1" applyAlignment="1" applyProtection="1">
      <alignment horizontal="center" vertical="center"/>
    </xf>
    <xf numFmtId="0" fontId="21" fillId="2" borderId="246" xfId="21" applyNumberFormat="1" applyFont="1" applyFill="1" applyBorder="1" applyAlignment="1" applyProtection="1">
      <alignment horizontal="center" vertical="center"/>
    </xf>
    <xf numFmtId="0" fontId="21" fillId="2" borderId="245" xfId="21" applyNumberFormat="1" applyFont="1" applyFill="1" applyBorder="1" applyAlignment="1" applyProtection="1">
      <alignment horizontal="center" vertical="center"/>
    </xf>
    <xf numFmtId="0" fontId="21" fillId="2" borderId="193" xfId="21" applyNumberFormat="1" applyFont="1" applyFill="1" applyBorder="1" applyAlignment="1" applyProtection="1">
      <alignment horizontal="center" vertical="center"/>
    </xf>
    <xf numFmtId="0" fontId="21" fillId="2" borderId="195" xfId="21" applyNumberFormat="1" applyFont="1" applyFill="1" applyBorder="1" applyAlignment="1" applyProtection="1">
      <alignment horizontal="center" vertical="center"/>
    </xf>
    <xf numFmtId="0" fontId="22" fillId="2" borderId="196" xfId="21" applyNumberFormat="1" applyFont="1" applyFill="1" applyBorder="1" applyAlignment="1" applyProtection="1">
      <alignment horizontal="left" vertical="center"/>
    </xf>
    <xf numFmtId="0" fontId="22" fillId="2" borderId="197" xfId="21" applyNumberFormat="1" applyFont="1" applyFill="1" applyBorder="1" applyAlignment="1" applyProtection="1">
      <alignment horizontal="left" vertical="center"/>
    </xf>
    <xf numFmtId="0" fontId="22" fillId="2" borderId="198" xfId="21" applyNumberFormat="1" applyFont="1" applyFill="1" applyBorder="1" applyAlignment="1" applyProtection="1">
      <alignment horizontal="left" vertical="center"/>
    </xf>
    <xf numFmtId="0" fontId="22" fillId="2" borderId="200" xfId="21" applyNumberFormat="1" applyFont="1" applyFill="1" applyBorder="1" applyAlignment="1" applyProtection="1">
      <alignment horizontal="left" vertical="center"/>
    </xf>
    <xf numFmtId="0" fontId="22" fillId="2" borderId="1" xfId="21" applyNumberFormat="1" applyFont="1" applyFill="1" applyBorder="1" applyAlignment="1" applyProtection="1">
      <alignment horizontal="center" vertical="center"/>
    </xf>
    <xf numFmtId="0" fontId="21" fillId="2" borderId="247" xfId="21" applyNumberFormat="1" applyFont="1" applyFill="1" applyBorder="1" applyAlignment="1" applyProtection="1">
      <alignment horizontal="center" vertical="center"/>
    </xf>
    <xf numFmtId="0" fontId="21" fillId="2" borderId="250" xfId="21" applyNumberFormat="1" applyFont="1" applyFill="1" applyBorder="1" applyAlignment="1" applyProtection="1">
      <alignment horizontal="center" vertical="center"/>
    </xf>
    <xf numFmtId="0" fontId="22" fillId="2" borderId="248" xfId="21" applyNumberFormat="1" applyFont="1" applyFill="1" applyBorder="1" applyAlignment="1" applyProtection="1">
      <alignment horizontal="center" vertical="center"/>
    </xf>
    <xf numFmtId="0" fontId="22" fillId="2" borderId="251" xfId="21" applyNumberFormat="1" applyFont="1" applyFill="1" applyBorder="1" applyAlignment="1" applyProtection="1">
      <alignment horizontal="center" vertical="center"/>
    </xf>
    <xf numFmtId="0" fontId="22" fillId="2" borderId="249" xfId="21" applyNumberFormat="1" applyFont="1" applyFill="1" applyBorder="1" applyAlignment="1" applyProtection="1">
      <alignment horizontal="center" vertical="center"/>
    </xf>
    <xf numFmtId="0" fontId="22" fillId="2" borderId="252" xfId="21" applyNumberFormat="1" applyFont="1" applyFill="1" applyBorder="1" applyAlignment="1" applyProtection="1">
      <alignment horizontal="center" vertical="center"/>
    </xf>
    <xf numFmtId="0" fontId="20" fillId="2" borderId="1" xfId="21" applyNumberFormat="1" applyFont="1" applyFill="1" applyBorder="1" applyAlignment="1" applyProtection="1">
      <alignment horizontal="center" vertical="top"/>
    </xf>
    <xf numFmtId="0" fontId="20" fillId="2" borderId="1" xfId="21" applyNumberFormat="1" applyFont="1" applyFill="1" applyBorder="1" applyAlignment="1" applyProtection="1">
      <alignment horizontal="left" vertical="center"/>
    </xf>
    <xf numFmtId="0" fontId="20" fillId="2" borderId="1" xfId="21" applyNumberFormat="1" applyFont="1" applyFill="1" applyBorder="1" applyAlignment="1" applyProtection="1">
      <alignment horizontal="right" vertical="center"/>
    </xf>
    <xf numFmtId="0" fontId="66" fillId="2" borderId="9" xfId="21" applyNumberFormat="1" applyFont="1" applyFill="1" applyBorder="1" applyAlignment="1" applyProtection="1">
      <alignment horizontal="left" vertical="center"/>
    </xf>
    <xf numFmtId="0" fontId="66" fillId="2" borderId="10" xfId="21" applyNumberFormat="1" applyFont="1" applyFill="1" applyBorder="1" applyAlignment="1" applyProtection="1">
      <alignment horizontal="center" vertical="center"/>
    </xf>
    <xf numFmtId="0" fontId="66" fillId="2" borderId="10" xfId="21" applyNumberFormat="1" applyFont="1" applyFill="1" applyBorder="1" applyAlignment="1" applyProtection="1">
      <alignment horizontal="left" vertical="center"/>
    </xf>
    <xf numFmtId="0" fontId="66" fillId="2" borderId="11" xfId="21" applyNumberFormat="1" applyFont="1" applyFill="1" applyBorder="1" applyAlignment="1" applyProtection="1">
      <alignment horizontal="center" vertical="center"/>
    </xf>
    <xf numFmtId="0" fontId="66" fillId="2" borderId="30" xfId="21" applyNumberFormat="1" applyFont="1" applyFill="1" applyBorder="1" applyAlignment="1" applyProtection="1">
      <alignment horizontal="center" vertical="center"/>
    </xf>
    <xf numFmtId="0" fontId="66" fillId="2" borderId="30" xfId="21" applyNumberFormat="1" applyFont="1" applyFill="1" applyBorder="1" applyAlignment="1" applyProtection="1">
      <alignment horizontal="left" vertical="center"/>
    </xf>
    <xf numFmtId="0" fontId="66" fillId="2" borderId="31" xfId="21" applyNumberFormat="1" applyFont="1" applyFill="1" applyBorder="1" applyAlignment="1" applyProtection="1">
      <alignment horizontal="center" vertical="center"/>
    </xf>
    <xf numFmtId="0" fontId="66" fillId="2" borderId="12" xfId="21" applyNumberFormat="1" applyFont="1" applyFill="1" applyBorder="1" applyAlignment="1" applyProtection="1">
      <alignment horizontal="center" vertical="center"/>
    </xf>
    <xf numFmtId="0" fontId="66" fillId="2" borderId="8" xfId="21" applyNumberFormat="1" applyFont="1" applyFill="1" applyBorder="1" applyAlignment="1" applyProtection="1">
      <alignment horizontal="center" vertical="center"/>
    </xf>
    <xf numFmtId="0" fontId="66" fillId="2" borderId="13" xfId="21" applyNumberFormat="1" applyFont="1" applyFill="1" applyBorder="1" applyAlignment="1" applyProtection="1">
      <alignment horizontal="center" vertical="center"/>
    </xf>
    <xf numFmtId="0" fontId="66" fillId="2" borderId="13" xfId="21" applyNumberFormat="1" applyFont="1" applyFill="1" applyBorder="1" applyAlignment="1" applyProtection="1">
      <alignment horizontal="center" vertical="center" wrapText="1"/>
    </xf>
    <xf numFmtId="0" fontId="66" fillId="2" borderId="4" xfId="21" applyNumberFormat="1" applyFont="1" applyFill="1" applyBorder="1" applyAlignment="1" applyProtection="1">
      <alignment horizontal="center" vertical="center" wrapText="1"/>
    </xf>
    <xf numFmtId="0" fontId="66" fillId="2" borderId="8" xfId="21" applyNumberFormat="1" applyFont="1" applyFill="1" applyBorder="1" applyAlignment="1" applyProtection="1">
      <alignment horizontal="center" vertical="center" wrapText="1"/>
    </xf>
    <xf numFmtId="0" fontId="21" fillId="2" borderId="253" xfId="22" applyNumberFormat="1" applyFont="1" applyFill="1" applyBorder="1" applyAlignment="1" applyProtection="1">
      <alignment horizontal="center" vertical="center" wrapText="1"/>
    </xf>
    <xf numFmtId="0" fontId="21" fillId="2" borderId="256" xfId="22" applyNumberFormat="1" applyFont="1" applyFill="1" applyBorder="1" applyAlignment="1" applyProtection="1">
      <alignment horizontal="center" vertical="center" wrapText="1"/>
    </xf>
    <xf numFmtId="0" fontId="21" fillId="2" borderId="258" xfId="22" applyNumberFormat="1" applyFont="1" applyFill="1" applyBorder="1" applyAlignment="1" applyProtection="1">
      <alignment horizontal="center" vertical="center" wrapText="1"/>
    </xf>
    <xf numFmtId="0" fontId="21" fillId="2" borderId="254" xfId="22" applyNumberFormat="1" applyFont="1" applyFill="1" applyBorder="1" applyAlignment="1" applyProtection="1">
      <alignment horizontal="center" vertical="center" wrapText="1"/>
    </xf>
    <xf numFmtId="0" fontId="21" fillId="2" borderId="4" xfId="22" applyNumberFormat="1" applyFont="1" applyFill="1" applyBorder="1" applyAlignment="1" applyProtection="1">
      <alignment horizontal="center" vertical="center" wrapText="1"/>
    </xf>
    <xf numFmtId="0" fontId="21" fillId="2" borderId="259" xfId="22" applyNumberFormat="1" applyFont="1" applyFill="1" applyBorder="1" applyAlignment="1" applyProtection="1">
      <alignment horizontal="center" vertical="center" wrapText="1"/>
    </xf>
    <xf numFmtId="0" fontId="69" fillId="2" borderId="86" xfId="22" applyNumberFormat="1" applyFont="1" applyFill="1" applyBorder="1" applyAlignment="1" applyProtection="1">
      <alignment horizontal="center" vertical="center"/>
    </xf>
    <xf numFmtId="0" fontId="66" fillId="2" borderId="1" xfId="0" applyNumberFormat="1" applyFont="1" applyFill="1" applyBorder="1" applyAlignment="1" applyProtection="1">
      <alignment horizontal="center" vertical="top"/>
    </xf>
    <xf numFmtId="0" fontId="66" fillId="2" borderId="1" xfId="0" applyNumberFormat="1" applyFont="1" applyFill="1" applyBorder="1" applyAlignment="1" applyProtection="1">
      <alignment horizontal="left" vertical="center"/>
    </xf>
    <xf numFmtId="0" fontId="66" fillId="2" borderId="1" xfId="0" applyNumberFormat="1" applyFont="1" applyFill="1" applyBorder="1" applyAlignment="1" applyProtection="1">
      <alignment horizontal="right" vertical="center"/>
    </xf>
    <xf numFmtId="0" fontId="66" fillId="2" borderId="10" xfId="0" applyNumberFormat="1" applyFont="1" applyFill="1" applyBorder="1" applyAlignment="1" applyProtection="1">
      <alignment horizontal="center" vertical="center" wrapText="1"/>
    </xf>
    <xf numFmtId="0" fontId="66" fillId="2" borderId="11" xfId="0" applyNumberFormat="1" applyFont="1" applyFill="1" applyBorder="1" applyAlignment="1" applyProtection="1">
      <alignment horizontal="center" vertical="center" wrapText="1"/>
    </xf>
    <xf numFmtId="0" fontId="66" fillId="2" borderId="30" xfId="0" applyNumberFormat="1" applyFont="1" applyFill="1" applyBorder="1" applyAlignment="1" applyProtection="1">
      <alignment horizontal="center" vertical="center" wrapText="1"/>
    </xf>
    <xf numFmtId="0" fontId="66" fillId="2" borderId="31" xfId="0" applyNumberFormat="1" applyFont="1" applyFill="1" applyBorder="1" applyAlignment="1" applyProtection="1">
      <alignment horizontal="center" vertical="center" wrapText="1"/>
    </xf>
    <xf numFmtId="0" fontId="66" fillId="2" borderId="182" xfId="0" applyNumberFormat="1" applyFont="1" applyFill="1" applyBorder="1" applyAlignment="1" applyProtection="1">
      <alignment horizontal="center" vertical="center" wrapText="1"/>
    </xf>
    <xf numFmtId="0" fontId="66" fillId="2" borderId="7" xfId="0" applyNumberFormat="1" applyFont="1" applyFill="1" applyBorder="1" applyAlignment="1" applyProtection="1">
      <alignment horizontal="center" vertical="center" wrapText="1"/>
    </xf>
    <xf numFmtId="0" fontId="66" fillId="2" borderId="183" xfId="0" applyNumberFormat="1" applyFont="1" applyFill="1" applyBorder="1" applyAlignment="1" applyProtection="1">
      <alignment horizontal="center" vertical="center" wrapText="1"/>
    </xf>
    <xf numFmtId="0" fontId="66" fillId="2" borderId="54" xfId="0" applyNumberFormat="1" applyFont="1" applyFill="1" applyBorder="1" applyAlignment="1" applyProtection="1">
      <alignment horizontal="center" vertical="center" wrapText="1"/>
    </xf>
    <xf numFmtId="0" fontId="149" fillId="2" borderId="269" xfId="23" applyNumberFormat="1" applyFont="1" applyFill="1" applyBorder="1" applyAlignment="1" applyProtection="1">
      <alignment horizontal="center" vertical="center" wrapText="1"/>
    </xf>
    <xf numFmtId="0" fontId="149" fillId="2" borderId="30" xfId="23" applyNumberFormat="1" applyFont="1" applyFill="1" applyBorder="1" applyAlignment="1" applyProtection="1">
      <alignment horizontal="center" vertical="center" wrapText="1"/>
    </xf>
    <xf numFmtId="0" fontId="149" fillId="2" borderId="270" xfId="23" applyNumberFormat="1" applyFont="1" applyFill="1" applyBorder="1" applyAlignment="1" applyProtection="1">
      <alignment horizontal="center" vertical="center" wrapText="1"/>
    </xf>
    <xf numFmtId="0" fontId="22" fillId="2" borderId="253" xfId="23" applyNumberFormat="1" applyFont="1" applyFill="1" applyBorder="1" applyAlignment="1" applyProtection="1">
      <alignment horizontal="left" vertical="center"/>
    </xf>
    <xf numFmtId="0" fontId="22" fillId="2" borderId="255" xfId="23" applyNumberFormat="1" applyFont="1" applyFill="1" applyBorder="1" applyAlignment="1" applyProtection="1">
      <alignment horizontal="left" vertical="center"/>
    </xf>
    <xf numFmtId="0" fontId="23" fillId="2" borderId="1" xfId="23" applyNumberFormat="1" applyFont="1" applyFill="1" applyBorder="1" applyAlignment="1" applyProtection="1">
      <alignment horizontal="left" vertical="top"/>
    </xf>
    <xf numFmtId="0" fontId="23" fillId="2" borderId="199" xfId="23" applyNumberFormat="1" applyFont="1" applyFill="1" applyBorder="1" applyAlignment="1" applyProtection="1">
      <alignment horizontal="left" vertical="center" wrapText="1"/>
    </xf>
    <xf numFmtId="0" fontId="21" fillId="2" borderId="253" xfId="23" applyNumberFormat="1" applyFont="1" applyFill="1" applyBorder="1" applyAlignment="1" applyProtection="1">
      <alignment horizontal="center" vertical="center" wrapText="1"/>
    </xf>
    <xf numFmtId="0" fontId="21" fillId="2" borderId="262" xfId="23" applyNumberFormat="1" applyFont="1" applyFill="1" applyBorder="1" applyAlignment="1" applyProtection="1">
      <alignment horizontal="center" vertical="center" wrapText="1"/>
    </xf>
    <xf numFmtId="0" fontId="21" fillId="2" borderId="256" xfId="23" applyNumberFormat="1" applyFont="1" applyFill="1" applyBorder="1" applyAlignment="1" applyProtection="1">
      <alignment horizontal="center" vertical="center" wrapText="1"/>
    </xf>
    <xf numFmtId="0" fontId="21" fillId="2" borderId="205" xfId="23" applyNumberFormat="1" applyFont="1" applyFill="1" applyBorder="1" applyAlignment="1" applyProtection="1">
      <alignment horizontal="center" vertical="center" wrapText="1"/>
    </xf>
    <xf numFmtId="0" fontId="21" fillId="2" borderId="258" xfId="23" applyNumberFormat="1" applyFont="1" applyFill="1" applyBorder="1" applyAlignment="1" applyProtection="1">
      <alignment horizontal="center" vertical="center" wrapText="1"/>
    </xf>
    <xf numFmtId="0" fontId="21" fillId="2" borderId="263" xfId="23"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xf>
    <xf numFmtId="0" fontId="5" fillId="2" borderId="214" xfId="0" applyNumberFormat="1" applyFont="1" applyFill="1" applyBorder="1" applyAlignment="1" applyProtection="1">
      <alignment horizontal="left" vertical="top"/>
    </xf>
    <xf numFmtId="0" fontId="103" fillId="2" borderId="4" xfId="0" applyNumberFormat="1" applyFont="1" applyFill="1" applyBorder="1" applyAlignment="1" applyProtection="1">
      <alignment horizontal="center" vertical="center"/>
    </xf>
    <xf numFmtId="0" fontId="55" fillId="2" borderId="151" xfId="0" applyNumberFormat="1" applyFont="1" applyFill="1" applyBorder="1" applyAlignment="1" applyProtection="1">
      <alignment horizontal="center" vertical="center"/>
    </xf>
    <xf numFmtId="0" fontId="5" fillId="2" borderId="1" xfId="0" applyNumberFormat="1" applyFont="1" applyFill="1" applyBorder="1" applyAlignment="1" applyProtection="1">
      <alignment horizontal="left" vertical="top"/>
    </xf>
    <xf numFmtId="0" fontId="2" fillId="0" borderId="1" xfId="0" applyFont="1" applyBorder="1" applyAlignment="1">
      <alignment horizontal="center" vertical="top"/>
    </xf>
    <xf numFmtId="0" fontId="86" fillId="2" borderId="4" xfId="0" applyNumberFormat="1" applyFont="1" applyFill="1" applyBorder="1" applyAlignment="1" applyProtection="1">
      <alignment horizontal="center" vertical="center" wrapText="1"/>
    </xf>
    <xf numFmtId="0" fontId="88" fillId="2" borderId="4" xfId="0" applyNumberFormat="1" applyFont="1" applyFill="1" applyBorder="1" applyAlignment="1" applyProtection="1">
      <alignment horizontal="left" vertical="center"/>
    </xf>
    <xf numFmtId="0" fontId="152" fillId="2" borderId="174" xfId="0" applyNumberFormat="1" applyFont="1" applyFill="1" applyBorder="1" applyAlignment="1" applyProtection="1">
      <alignment horizontal="left" vertical="top"/>
    </xf>
    <xf numFmtId="0" fontId="10" fillId="2" borderId="4" xfId="0" applyNumberFormat="1" applyFont="1" applyFill="1" applyBorder="1" applyAlignment="1" applyProtection="1">
      <alignment horizontal="center" vertical="center" wrapText="1"/>
    </xf>
    <xf numFmtId="0" fontId="11" fillId="2" borderId="4" xfId="0" applyNumberFormat="1" applyFont="1" applyFill="1" applyBorder="1" applyAlignment="1" applyProtection="1">
      <alignment horizontal="left" vertical="center"/>
    </xf>
    <xf numFmtId="0" fontId="113" fillId="2" borderId="1" xfId="0" applyNumberFormat="1" applyFont="1" applyFill="1" applyBorder="1" applyAlignment="1" applyProtection="1">
      <alignment horizontal="center" vertical="top"/>
    </xf>
    <xf numFmtId="0" fontId="151" fillId="2" borderId="1" xfId="0" applyNumberFormat="1" applyFont="1" applyFill="1" applyBorder="1" applyAlignment="1" applyProtection="1">
      <alignment horizontal="left" vertical="center"/>
    </xf>
    <xf numFmtId="0" fontId="151" fillId="2" borderId="1" xfId="0" applyNumberFormat="1" applyFont="1" applyFill="1" applyBorder="1" applyAlignment="1" applyProtection="1">
      <alignment horizontal="right" vertical="center"/>
    </xf>
    <xf numFmtId="0" fontId="86" fillId="2" borderId="205" xfId="0" applyNumberFormat="1" applyFont="1" applyFill="1" applyBorder="1" applyAlignment="1" applyProtection="1">
      <alignment horizontal="center" vertical="center" wrapText="1"/>
    </xf>
    <xf numFmtId="0" fontId="88" fillId="2" borderId="225" xfId="0" applyNumberFormat="1" applyFont="1" applyFill="1" applyBorder="1" applyAlignment="1" applyProtection="1">
      <alignment horizontal="left" vertical="center"/>
    </xf>
    <xf numFmtId="0" fontId="88" fillId="2" borderId="228" xfId="0" applyNumberFormat="1" applyFont="1" applyFill="1" applyBorder="1" applyAlignment="1" applyProtection="1">
      <alignment horizontal="left" vertical="center"/>
    </xf>
    <xf numFmtId="0" fontId="49" fillId="9" borderId="7" xfId="0" applyNumberFormat="1" applyFont="1" applyFill="1" applyBorder="1" applyAlignment="1" applyProtection="1">
      <alignment horizontal="center" vertical="center"/>
    </xf>
    <xf numFmtId="3" fontId="49" fillId="9" borderId="7" xfId="0" applyNumberFormat="1" applyFont="1" applyFill="1" applyBorder="1" applyAlignment="1" applyProtection="1">
      <alignment horizontal="right" vertical="center"/>
    </xf>
  </cellXfs>
  <cellStyles count="25">
    <cellStyle name="Comma 2" xfId="2" xr:uid="{00000000-0005-0000-0000-00002F000000}"/>
    <cellStyle name="Normal" xfId="0" builtinId="0"/>
    <cellStyle name="Normal 10" xfId="11" xr:uid="{00000000-0005-0000-0000-000039000000}"/>
    <cellStyle name="Normal 11" xfId="12" xr:uid="{00000000-0005-0000-0000-00003A000000}"/>
    <cellStyle name="Normal 12" xfId="13" xr:uid="{00000000-0005-0000-0000-00003B000000}"/>
    <cellStyle name="Normal 13" xfId="14" xr:uid="{00000000-0005-0000-0000-00003C000000}"/>
    <cellStyle name="Normal 14" xfId="15" xr:uid="{00000000-0005-0000-0000-00003D000000}"/>
    <cellStyle name="Normal 15" xfId="16" xr:uid="{00000000-0005-0000-0000-00003E000000}"/>
    <cellStyle name="Normal 16" xfId="17" xr:uid="{00000000-0005-0000-0000-00003F000000}"/>
    <cellStyle name="Normal 17" xfId="18" xr:uid="{00000000-0005-0000-0000-000040000000}"/>
    <cellStyle name="Normal 18" xfId="19" xr:uid="{00000000-0005-0000-0000-000041000000}"/>
    <cellStyle name="Normal 19" xfId="20" xr:uid="{00000000-0005-0000-0000-000042000000}"/>
    <cellStyle name="Normal 2" xfId="1" xr:uid="{00000000-0005-0000-0000-000030000000}"/>
    <cellStyle name="Normal 20" xfId="21" xr:uid="{00000000-0005-0000-0000-000043000000}"/>
    <cellStyle name="Normal 21" xfId="22" xr:uid="{00000000-0005-0000-0000-000044000000}"/>
    <cellStyle name="Normal 22" xfId="23" xr:uid="{00000000-0005-0000-0000-000045000000}"/>
    <cellStyle name="Normal 23" xfId="24" xr:uid="{00000000-0005-0000-0000-000046000000}"/>
    <cellStyle name="Normal 3" xfId="4" xr:uid="{00000000-0005-0000-0000-000032000000}"/>
    <cellStyle name="Normal 4" xfId="5" xr:uid="{00000000-0005-0000-0000-000033000000}"/>
    <cellStyle name="Normal 5" xfId="6" xr:uid="{00000000-0005-0000-0000-000034000000}"/>
    <cellStyle name="Normal 6" xfId="7" xr:uid="{00000000-0005-0000-0000-000035000000}"/>
    <cellStyle name="Normal 7" xfId="8" xr:uid="{00000000-0005-0000-0000-000036000000}"/>
    <cellStyle name="Normal 8" xfId="9" xr:uid="{00000000-0005-0000-0000-000037000000}"/>
    <cellStyle name="Normal 9" xfId="10" xr:uid="{00000000-0005-0000-0000-000038000000}"/>
    <cellStyle name="Percent 2" xfId="3"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U830"/>
  <sheetViews>
    <sheetView topLeftCell="A731" workbookViewId="0">
      <selection activeCell="K746" sqref="K746"/>
    </sheetView>
  </sheetViews>
  <sheetFormatPr defaultRowHeight="15"/>
  <cols>
    <col min="1" max="1" width="13.5703125" customWidth="1"/>
    <col min="2" max="2" width="15.42578125" customWidth="1"/>
    <col min="3" max="3" width="26.85546875" customWidth="1"/>
    <col min="4" max="4" width="42.42578125" customWidth="1"/>
    <col min="5" max="5" width="19.85546875" customWidth="1"/>
    <col min="6" max="6" width="18.5703125" customWidth="1"/>
    <col min="7" max="7" width="12.28515625" customWidth="1"/>
    <col min="8" max="8" width="18" customWidth="1"/>
    <col min="9" max="9" width="17.85546875" customWidth="1"/>
    <col min="10" max="10" width="18.42578125" customWidth="1"/>
    <col min="11" max="11" width="19.140625" customWidth="1"/>
    <col min="12" max="12" width="11.5703125" customWidth="1"/>
    <col min="13" max="13" width="23" customWidth="1"/>
    <col min="14" max="14" width="15.140625" customWidth="1"/>
    <col min="15" max="15" width="20" customWidth="1"/>
    <col min="16" max="16" width="15.5703125" customWidth="1"/>
    <col min="17" max="17" width="18.7109375" customWidth="1"/>
    <col min="18" max="18" width="18.140625" customWidth="1"/>
    <col min="19" max="19" width="15.28515625" customWidth="1"/>
    <col min="20" max="20" width="16.28515625" customWidth="1"/>
  </cols>
  <sheetData>
    <row r="1" spans="1:14">
      <c r="A1" s="1359" t="s">
        <v>501</v>
      </c>
      <c r="B1" s="1359"/>
      <c r="C1" s="1359"/>
      <c r="D1" s="1359"/>
      <c r="E1" s="1359"/>
      <c r="F1" s="1359"/>
      <c r="G1" s="1359"/>
      <c r="H1" s="1359"/>
      <c r="I1" s="1359"/>
      <c r="J1" s="1359"/>
      <c r="K1" s="1359"/>
      <c r="L1" s="1359"/>
      <c r="M1" s="1359"/>
      <c r="N1" s="1359"/>
    </row>
    <row r="2" spans="1:14">
      <c r="A2" s="1407" t="s">
        <v>583</v>
      </c>
      <c r="B2" s="1407"/>
      <c r="C2" s="1407"/>
      <c r="D2" s="1407"/>
      <c r="E2" s="1407"/>
      <c r="F2" s="1407"/>
      <c r="G2" s="1407"/>
      <c r="H2" s="1407"/>
      <c r="I2" s="1407"/>
      <c r="J2" s="1407"/>
      <c r="K2" s="1407"/>
      <c r="L2" s="1407"/>
      <c r="M2" s="1407"/>
      <c r="N2" s="1407"/>
    </row>
    <row r="3" spans="1:14" ht="15.75" thickBot="1">
      <c r="A3" s="1361" t="s">
        <v>17</v>
      </c>
      <c r="B3" s="1361"/>
      <c r="C3" s="1361"/>
      <c r="D3" s="1361"/>
      <c r="E3" s="1361"/>
      <c r="F3" s="1361"/>
      <c r="G3" s="1361"/>
      <c r="H3" s="1361"/>
      <c r="I3" s="1361"/>
      <c r="J3" s="1361"/>
      <c r="K3" s="1361"/>
      <c r="L3" s="1361"/>
      <c r="M3" s="1361"/>
      <c r="N3" s="1361"/>
    </row>
    <row r="4" spans="1:14" ht="15.75" thickTop="1">
      <c r="A4" s="1408" t="s">
        <v>18</v>
      </c>
      <c r="B4" s="1408"/>
      <c r="C4" s="1409" t="s">
        <v>19</v>
      </c>
      <c r="D4" s="1409"/>
      <c r="E4" s="1409"/>
      <c r="F4" s="1410" t="s">
        <v>20</v>
      </c>
      <c r="G4" s="1410"/>
      <c r="H4" s="1410"/>
      <c r="I4" s="1410"/>
      <c r="J4" s="1411" t="s">
        <v>433</v>
      </c>
      <c r="K4" s="1411"/>
      <c r="L4" s="1411"/>
      <c r="M4" s="1411"/>
      <c r="N4" s="1411"/>
    </row>
    <row r="5" spans="1:14" ht="15.75" thickBot="1">
      <c r="A5" s="1415" t="s">
        <v>21</v>
      </c>
      <c r="B5" s="1415"/>
      <c r="C5" s="1415"/>
      <c r="D5" s="1412" t="s">
        <v>310</v>
      </c>
      <c r="E5" s="1412"/>
      <c r="F5" s="1412"/>
      <c r="G5" s="1412"/>
      <c r="H5" s="1412"/>
      <c r="I5" s="1412"/>
      <c r="J5" s="1412"/>
      <c r="K5" s="1412"/>
      <c r="L5" s="1412"/>
      <c r="M5" s="1412"/>
      <c r="N5" s="1412"/>
    </row>
    <row r="6" spans="1:14" ht="16.5" customHeight="1" thickTop="1" thickBot="1">
      <c r="A6" s="1415"/>
      <c r="B6" s="1415"/>
      <c r="C6" s="1415"/>
      <c r="D6" s="1413" t="s">
        <v>434</v>
      </c>
      <c r="E6" s="1413"/>
      <c r="F6" s="1413" t="s">
        <v>3</v>
      </c>
      <c r="G6" s="1413"/>
      <c r="H6" s="1413" t="s">
        <v>3</v>
      </c>
      <c r="I6" s="1413"/>
      <c r="J6" s="129" t="s">
        <v>3</v>
      </c>
      <c r="K6" s="1414" t="s">
        <v>3</v>
      </c>
      <c r="L6" s="1414"/>
      <c r="M6" s="1416" t="s">
        <v>435</v>
      </c>
      <c r="N6" s="1417" t="s">
        <v>22</v>
      </c>
    </row>
    <row r="7" spans="1:14" ht="28.5" thickTop="1" thickBot="1">
      <c r="A7" s="1415"/>
      <c r="B7" s="1415"/>
      <c r="C7" s="1415"/>
      <c r="D7" s="130" t="s">
        <v>436</v>
      </c>
      <c r="E7" s="131" t="s">
        <v>23</v>
      </c>
      <c r="F7" s="132" t="s">
        <v>437</v>
      </c>
      <c r="G7" s="133" t="s">
        <v>23</v>
      </c>
      <c r="H7" s="132" t="s">
        <v>438</v>
      </c>
      <c r="I7" s="133" t="s">
        <v>23</v>
      </c>
      <c r="J7" s="134" t="s">
        <v>439</v>
      </c>
      <c r="K7" s="132" t="s">
        <v>24</v>
      </c>
      <c r="L7" s="133" t="s">
        <v>23</v>
      </c>
      <c r="M7" s="1416"/>
      <c r="N7" s="1417"/>
    </row>
    <row r="8" spans="1:14" ht="16.5" thickTop="1" thickBot="1">
      <c r="A8" s="1415"/>
      <c r="B8" s="1415"/>
      <c r="C8" s="1415"/>
      <c r="D8" s="135" t="s">
        <v>440</v>
      </c>
      <c r="E8" s="135" t="s">
        <v>441</v>
      </c>
      <c r="F8" s="135" t="s">
        <v>442</v>
      </c>
      <c r="G8" s="135" t="s">
        <v>443</v>
      </c>
      <c r="H8" s="135" t="s">
        <v>444</v>
      </c>
      <c r="I8" s="135" t="s">
        <v>445</v>
      </c>
      <c r="J8" s="135" t="s">
        <v>25</v>
      </c>
      <c r="K8" s="135" t="s">
        <v>446</v>
      </c>
      <c r="L8" s="135" t="s">
        <v>447</v>
      </c>
      <c r="M8" s="135" t="s">
        <v>26</v>
      </c>
      <c r="N8" s="136" t="s">
        <v>27</v>
      </c>
    </row>
    <row r="9" spans="1:14" ht="15.75" thickTop="1">
      <c r="A9" s="1345" t="s">
        <v>311</v>
      </c>
      <c r="B9" s="1345"/>
      <c r="C9" s="1345"/>
      <c r="D9" s="137"/>
      <c r="E9" s="138"/>
      <c r="F9" s="137"/>
      <c r="G9" s="138"/>
      <c r="H9" s="137"/>
      <c r="I9" s="138"/>
      <c r="J9" s="139"/>
      <c r="K9" s="137"/>
      <c r="L9" s="138"/>
      <c r="M9" s="137"/>
      <c r="N9" s="140"/>
    </row>
    <row r="10" spans="1:14">
      <c r="A10" s="1346" t="s">
        <v>28</v>
      </c>
      <c r="B10" s="1346"/>
      <c r="C10" s="141" t="s">
        <v>29</v>
      </c>
      <c r="D10" s="137"/>
      <c r="E10" s="138"/>
      <c r="F10" s="137"/>
      <c r="G10" s="303"/>
      <c r="H10" s="304"/>
      <c r="I10" s="303"/>
      <c r="J10" s="305"/>
      <c r="K10" s="304"/>
      <c r="L10" s="303"/>
      <c r="M10" s="304"/>
      <c r="N10" s="306"/>
    </row>
    <row r="11" spans="1:14">
      <c r="A11" s="1347" t="s">
        <v>448</v>
      </c>
      <c r="B11" s="1347"/>
      <c r="C11" s="143" t="s">
        <v>249</v>
      </c>
      <c r="D11" s="293">
        <v>943679534.97000003</v>
      </c>
      <c r="E11" s="294">
        <v>6.8</v>
      </c>
      <c r="F11" s="293">
        <v>1517726000</v>
      </c>
      <c r="G11" s="307">
        <v>10.6</v>
      </c>
      <c r="H11" s="308">
        <v>1533533932</v>
      </c>
      <c r="I11" s="307">
        <f>H11/H20*100</f>
        <v>10.495918174970472</v>
      </c>
      <c r="J11" s="308">
        <f>H11-F11</f>
        <v>15807932</v>
      </c>
      <c r="K11" s="308">
        <v>983200995</v>
      </c>
      <c r="L11" s="307">
        <f>K11/K20*100</f>
        <v>12.56533369121358</v>
      </c>
      <c r="M11" s="308">
        <f>H11-K11</f>
        <v>550332937</v>
      </c>
      <c r="N11" s="309">
        <f>K11/H11*100</f>
        <v>64.113416370104815</v>
      </c>
    </row>
    <row r="12" spans="1:14">
      <c r="A12" s="1347" t="s">
        <v>449</v>
      </c>
      <c r="B12" s="1347"/>
      <c r="C12" s="143" t="s">
        <v>30</v>
      </c>
      <c r="D12" s="293">
        <v>45501798</v>
      </c>
      <c r="E12" s="294">
        <v>0.3</v>
      </c>
      <c r="F12" s="293">
        <v>72044000</v>
      </c>
      <c r="G12" s="307">
        <v>0.5</v>
      </c>
      <c r="H12" s="308">
        <v>66644000</v>
      </c>
      <c r="I12" s="307">
        <v>0</v>
      </c>
      <c r="J12" s="308">
        <f t="shared" ref="J12:J19" si="0">H12-F12</f>
        <v>-5400000</v>
      </c>
      <c r="K12" s="308">
        <v>32305175</v>
      </c>
      <c r="L12" s="307">
        <f>K12/K20*100</f>
        <v>0.41286095711086074</v>
      </c>
      <c r="M12" s="308">
        <f t="shared" ref="M12:M19" si="1">H12-K12</f>
        <v>34338825</v>
      </c>
      <c r="N12" s="309">
        <f t="shared" ref="N12:N19" si="2">K12/H12*100</f>
        <v>48.474243742872574</v>
      </c>
    </row>
    <row r="13" spans="1:14">
      <c r="A13" s="1347" t="s">
        <v>450</v>
      </c>
      <c r="B13" s="1347"/>
      <c r="C13" s="143" t="s">
        <v>31</v>
      </c>
      <c r="D13" s="293">
        <v>166298473</v>
      </c>
      <c r="E13" s="294">
        <v>1.2</v>
      </c>
      <c r="F13" s="293">
        <v>138150000</v>
      </c>
      <c r="G13" s="307">
        <v>1</v>
      </c>
      <c r="H13" s="308">
        <v>289950000</v>
      </c>
      <c r="I13" s="307">
        <f>H13/H20*100</f>
        <v>1.9844956875937507</v>
      </c>
      <c r="J13" s="308">
        <f t="shared" si="0"/>
        <v>151800000</v>
      </c>
      <c r="K13" s="308">
        <v>100394435</v>
      </c>
      <c r="L13" s="307">
        <f>K13/K20*100</f>
        <v>1.2830434295032946</v>
      </c>
      <c r="M13" s="308">
        <f t="shared" si="1"/>
        <v>189555565</v>
      </c>
      <c r="N13" s="309">
        <f t="shared" si="2"/>
        <v>34.624740472495255</v>
      </c>
    </row>
    <row r="14" spans="1:14">
      <c r="A14" s="1347" t="s">
        <v>451</v>
      </c>
      <c r="B14" s="1347"/>
      <c r="C14" s="143" t="s">
        <v>199</v>
      </c>
      <c r="D14" s="293">
        <v>16540588</v>
      </c>
      <c r="E14" s="294">
        <v>0.1</v>
      </c>
      <c r="F14" s="293">
        <v>18640000</v>
      </c>
      <c r="G14" s="307">
        <v>0.1</v>
      </c>
      <c r="H14" s="308">
        <v>18740000</v>
      </c>
      <c r="I14" s="307">
        <f>H14/H20*100</f>
        <v>0.12826159401795789</v>
      </c>
      <c r="J14" s="308">
        <f t="shared" si="0"/>
        <v>100000</v>
      </c>
      <c r="K14" s="308">
        <v>9960347</v>
      </c>
      <c r="L14" s="307">
        <f>K14/K20*100</f>
        <v>0.12729348767113288</v>
      </c>
      <c r="M14" s="308">
        <f t="shared" si="1"/>
        <v>8779653</v>
      </c>
      <c r="N14" s="309">
        <f t="shared" si="2"/>
        <v>53.150197438633938</v>
      </c>
    </row>
    <row r="15" spans="1:14" ht="18">
      <c r="A15" s="1347" t="s">
        <v>452</v>
      </c>
      <c r="B15" s="1347"/>
      <c r="C15" s="143" t="s">
        <v>216</v>
      </c>
      <c r="D15" s="293">
        <v>4334818502</v>
      </c>
      <c r="E15" s="294">
        <v>31.1</v>
      </c>
      <c r="F15" s="293">
        <v>2415446000</v>
      </c>
      <c r="G15" s="307">
        <v>16.8</v>
      </c>
      <c r="H15" s="308">
        <v>2415646000</v>
      </c>
      <c r="I15" s="307">
        <f>H15/H20*100</f>
        <v>16.533330125032226</v>
      </c>
      <c r="J15" s="308">
        <f t="shared" si="0"/>
        <v>200000</v>
      </c>
      <c r="K15" s="308">
        <v>867684925</v>
      </c>
      <c r="L15" s="307">
        <f>K15/K20*100</f>
        <v>11.089035382292941</v>
      </c>
      <c r="M15" s="308">
        <f t="shared" si="1"/>
        <v>1547961075</v>
      </c>
      <c r="N15" s="309">
        <f t="shared" si="2"/>
        <v>35.919374154987942</v>
      </c>
    </row>
    <row r="16" spans="1:14">
      <c r="A16" s="1347" t="s">
        <v>453</v>
      </c>
      <c r="B16" s="1347"/>
      <c r="C16" s="143" t="s">
        <v>32</v>
      </c>
      <c r="D16" s="293">
        <v>66899221</v>
      </c>
      <c r="E16" s="294">
        <v>0.5</v>
      </c>
      <c r="F16" s="293">
        <v>122350000</v>
      </c>
      <c r="G16" s="307">
        <v>0.9</v>
      </c>
      <c r="H16" s="308">
        <v>119250000</v>
      </c>
      <c r="I16" s="307">
        <f>H16/H20*100</f>
        <v>0.81617903343871279</v>
      </c>
      <c r="J16" s="308">
        <f t="shared" si="0"/>
        <v>-3100000</v>
      </c>
      <c r="K16" s="308">
        <v>57504549</v>
      </c>
      <c r="L16" s="307">
        <f>K16/K20*100</f>
        <v>0.73490959694130709</v>
      </c>
      <c r="M16" s="308">
        <f t="shared" si="1"/>
        <v>61745451</v>
      </c>
      <c r="N16" s="309">
        <f t="shared" si="2"/>
        <v>48.221844025157232</v>
      </c>
    </row>
    <row r="17" spans="1:14">
      <c r="A17" s="1347" t="s">
        <v>454</v>
      </c>
      <c r="B17" s="1347"/>
      <c r="C17" s="143" t="s">
        <v>193</v>
      </c>
      <c r="D17" s="293">
        <v>265325314</v>
      </c>
      <c r="E17" s="294">
        <v>1.9</v>
      </c>
      <c r="F17" s="293">
        <v>302936000</v>
      </c>
      <c r="G17" s="307">
        <v>2.1</v>
      </c>
      <c r="H17" s="308">
        <v>303486000</v>
      </c>
      <c r="I17" s="307">
        <f>H17/H20*100</f>
        <v>2.0771397076912468</v>
      </c>
      <c r="J17" s="308">
        <f t="shared" si="0"/>
        <v>550000</v>
      </c>
      <c r="K17" s="308">
        <v>181787154</v>
      </c>
      <c r="L17" s="307">
        <f>K17/K20*100</f>
        <v>2.3232444458480548</v>
      </c>
      <c r="M17" s="308">
        <f t="shared" si="1"/>
        <v>121698846</v>
      </c>
      <c r="N17" s="309">
        <f t="shared" si="2"/>
        <v>59.8996836756885</v>
      </c>
    </row>
    <row r="18" spans="1:14">
      <c r="A18" s="1347" t="s">
        <v>455</v>
      </c>
      <c r="B18" s="1347"/>
      <c r="C18" s="143" t="s">
        <v>33</v>
      </c>
      <c r="D18" s="293">
        <v>7910639124.4099998</v>
      </c>
      <c r="E18" s="294">
        <v>56.8</v>
      </c>
      <c r="F18" s="293">
        <v>9572240000</v>
      </c>
      <c r="G18" s="307">
        <v>66.599999999999994</v>
      </c>
      <c r="H18" s="308">
        <f>9358677000+291000000</f>
        <v>9649677000</v>
      </c>
      <c r="I18" s="307">
        <f>H18/H20*100</f>
        <v>66.044981524996032</v>
      </c>
      <c r="J18" s="308">
        <f t="shared" si="0"/>
        <v>77437000</v>
      </c>
      <c r="K18" s="308">
        <v>5457879022</v>
      </c>
      <c r="L18" s="307">
        <f>K18/K20*100</f>
        <v>69.7518325413253</v>
      </c>
      <c r="M18" s="308">
        <f t="shared" si="1"/>
        <v>4191797978</v>
      </c>
      <c r="N18" s="309">
        <f t="shared" si="2"/>
        <v>56.560224989914168</v>
      </c>
    </row>
    <row r="19" spans="1:14">
      <c r="A19" s="1347" t="s">
        <v>456</v>
      </c>
      <c r="B19" s="1347"/>
      <c r="C19" s="143" t="s">
        <v>234</v>
      </c>
      <c r="D19" s="293">
        <v>180597420</v>
      </c>
      <c r="E19" s="294">
        <v>1.3</v>
      </c>
      <c r="F19" s="293">
        <v>213388000</v>
      </c>
      <c r="G19" s="307">
        <v>1.5</v>
      </c>
      <c r="H19" s="308">
        <v>213838000</v>
      </c>
      <c r="I19" s="307">
        <f>H19/H20*100</f>
        <v>1.4635647140668131</v>
      </c>
      <c r="J19" s="308">
        <f t="shared" si="0"/>
        <v>450000</v>
      </c>
      <c r="K19" s="308">
        <v>133993980</v>
      </c>
      <c r="L19" s="307">
        <f>K19/K20*100</f>
        <v>1.7124464680935338</v>
      </c>
      <c r="M19" s="308">
        <f t="shared" si="1"/>
        <v>79844020</v>
      </c>
      <c r="N19" s="309">
        <f t="shared" si="2"/>
        <v>62.661444645011642</v>
      </c>
    </row>
    <row r="20" spans="1:14" ht="27">
      <c r="A20" s="1347"/>
      <c r="B20" s="1347"/>
      <c r="C20" s="144" t="s">
        <v>312</v>
      </c>
      <c r="D20" s="295">
        <v>13930299975.379999</v>
      </c>
      <c r="E20" s="296">
        <v>100</v>
      </c>
      <c r="F20" s="295">
        <v>14372920000</v>
      </c>
      <c r="G20" s="310">
        <v>100</v>
      </c>
      <c r="H20" s="311">
        <f>SUM(H11:H19)</f>
        <v>14610764932</v>
      </c>
      <c r="I20" s="310">
        <v>100</v>
      </c>
      <c r="J20" s="311">
        <f>SUM(J11:J19)</f>
        <v>237844932</v>
      </c>
      <c r="K20" s="311">
        <f>SUM(K11:K19)</f>
        <v>7824710582</v>
      </c>
      <c r="L20" s="310">
        <v>100</v>
      </c>
      <c r="M20" s="311">
        <f>SUM(M11:M19)</f>
        <v>6786054350</v>
      </c>
      <c r="N20" s="312">
        <f>K20/H20*100</f>
        <v>53.554421130016159</v>
      </c>
    </row>
    <row r="21" spans="1:14" ht="18">
      <c r="A21" s="1347"/>
      <c r="B21" s="1347"/>
      <c r="C21" s="144" t="s">
        <v>313</v>
      </c>
      <c r="D21" s="295">
        <v>13102585</v>
      </c>
      <c r="E21" s="296"/>
      <c r="F21" s="295"/>
      <c r="G21" s="310"/>
      <c r="H21" s="311"/>
      <c r="I21" s="310"/>
      <c r="J21" s="311"/>
      <c r="K21" s="311">
        <v>2657550</v>
      </c>
      <c r="L21" s="310"/>
      <c r="M21" s="311"/>
      <c r="N21" s="312"/>
    </row>
    <row r="22" spans="1:14" ht="15.75" thickBot="1">
      <c r="A22" s="1347"/>
      <c r="B22" s="1347"/>
      <c r="C22" s="144" t="s">
        <v>314</v>
      </c>
      <c r="D22" s="295">
        <v>13943402560.379999</v>
      </c>
      <c r="E22" s="296"/>
      <c r="F22" s="295"/>
      <c r="G22" s="310"/>
      <c r="H22" s="311"/>
      <c r="I22" s="310"/>
      <c r="J22" s="311"/>
      <c r="K22" s="311">
        <v>3279102849.7600002</v>
      </c>
      <c r="L22" s="310"/>
      <c r="M22" s="311"/>
      <c r="N22" s="312"/>
    </row>
    <row r="23" spans="1:14" ht="15.75" thickTop="1">
      <c r="A23" s="1348" t="s">
        <v>34</v>
      </c>
      <c r="B23" s="1348"/>
      <c r="C23" s="1348"/>
      <c r="D23" s="297"/>
      <c r="E23" s="298"/>
      <c r="F23" s="297"/>
      <c r="G23" s="313"/>
      <c r="H23" s="314"/>
      <c r="I23" s="313"/>
      <c r="J23" s="315"/>
      <c r="K23" s="314"/>
      <c r="L23" s="313"/>
      <c r="M23" s="314"/>
      <c r="N23" s="316"/>
    </row>
    <row r="24" spans="1:14">
      <c r="A24" s="1350" t="s">
        <v>35</v>
      </c>
      <c r="B24" s="1350"/>
      <c r="C24" s="141" t="s">
        <v>29</v>
      </c>
      <c r="D24" s="202"/>
      <c r="E24" s="203"/>
      <c r="F24" s="202"/>
      <c r="G24" s="317"/>
      <c r="H24" s="318"/>
      <c r="I24" s="317"/>
      <c r="J24" s="319"/>
      <c r="K24" s="318"/>
      <c r="L24" s="317"/>
      <c r="M24" s="318"/>
      <c r="N24" s="306"/>
    </row>
    <row r="25" spans="1:14">
      <c r="A25" s="1349" t="s">
        <v>457</v>
      </c>
      <c r="B25" s="1349"/>
      <c r="C25" s="149" t="s">
        <v>36</v>
      </c>
      <c r="D25" s="299">
        <v>5920649914</v>
      </c>
      <c r="E25" s="300">
        <v>42.5</v>
      </c>
      <c r="F25" s="299">
        <v>6787684000</v>
      </c>
      <c r="G25" s="320">
        <v>47.2</v>
      </c>
      <c r="H25" s="321">
        <v>6786514000</v>
      </c>
      <c r="I25" s="320">
        <f>H25/H40*100</f>
        <v>46.448724838056961</v>
      </c>
      <c r="J25" s="321">
        <f>H25-F25</f>
        <v>-1170000</v>
      </c>
      <c r="K25" s="321">
        <v>4259904586</v>
      </c>
      <c r="L25" s="320">
        <f>K25/K40*100</f>
        <v>54.441688818491308</v>
      </c>
      <c r="M25" s="321">
        <f>H25-K25</f>
        <v>2526609414</v>
      </c>
      <c r="N25" s="322">
        <v>62.770143640755769</v>
      </c>
    </row>
    <row r="26" spans="1:14">
      <c r="A26" s="1349" t="s">
        <v>458</v>
      </c>
      <c r="B26" s="1349"/>
      <c r="C26" s="149" t="s">
        <v>37</v>
      </c>
      <c r="D26" s="299">
        <v>976049207</v>
      </c>
      <c r="E26" s="300">
        <v>7</v>
      </c>
      <c r="F26" s="299">
        <v>1153554000</v>
      </c>
      <c r="G26" s="320">
        <v>8</v>
      </c>
      <c r="H26" s="321">
        <v>1153954000</v>
      </c>
      <c r="I26" s="320">
        <f>H26/H40*100</f>
        <v>7.897971155997789</v>
      </c>
      <c r="J26" s="321">
        <f t="shared" ref="J26:J34" si="3">H26-F26</f>
        <v>400000</v>
      </c>
      <c r="K26" s="321">
        <v>704704614</v>
      </c>
      <c r="L26" s="320">
        <f>K26/K40*100</f>
        <v>9.0061428677132884</v>
      </c>
      <c r="M26" s="321">
        <f t="shared" ref="M26:M31" si="4">H26-K26</f>
        <v>449249386</v>
      </c>
      <c r="N26" s="322">
        <v>61.068691992921728</v>
      </c>
    </row>
    <row r="27" spans="1:14">
      <c r="A27" s="1349" t="s">
        <v>459</v>
      </c>
      <c r="B27" s="1349"/>
      <c r="C27" s="149" t="s">
        <v>38</v>
      </c>
      <c r="D27" s="299">
        <v>2177531092.9000001</v>
      </c>
      <c r="E27" s="300">
        <v>15.6</v>
      </c>
      <c r="F27" s="299">
        <v>2630192000</v>
      </c>
      <c r="G27" s="320">
        <v>18.3</v>
      </c>
      <c r="H27" s="321">
        <v>2632746000</v>
      </c>
      <c r="I27" s="320">
        <f>H27/H40*100</f>
        <v>18.019220843351256</v>
      </c>
      <c r="J27" s="321">
        <f t="shared" si="3"/>
        <v>2554000</v>
      </c>
      <c r="K27" s="321">
        <v>1285922861</v>
      </c>
      <c r="L27" s="320">
        <f>K27/K40*100</f>
        <v>16.43412682838574</v>
      </c>
      <c r="M27" s="321">
        <f t="shared" si="4"/>
        <v>1346823139</v>
      </c>
      <c r="N27" s="322">
        <v>48.843407643578225</v>
      </c>
    </row>
    <row r="28" spans="1:14">
      <c r="A28" s="1349" t="s">
        <v>460</v>
      </c>
      <c r="B28" s="1349"/>
      <c r="C28" s="149" t="s">
        <v>39</v>
      </c>
      <c r="D28" s="299">
        <v>0</v>
      </c>
      <c r="E28" s="300">
        <v>0</v>
      </c>
      <c r="F28" s="299">
        <v>0</v>
      </c>
      <c r="G28" s="320">
        <v>0</v>
      </c>
      <c r="H28" s="321">
        <v>0</v>
      </c>
      <c r="I28" s="320">
        <v>0</v>
      </c>
      <c r="J28" s="321">
        <f t="shared" si="3"/>
        <v>0</v>
      </c>
      <c r="K28" s="321">
        <v>0</v>
      </c>
      <c r="L28" s="320">
        <f>K28/K40*100</f>
        <v>0</v>
      </c>
      <c r="M28" s="321">
        <f t="shared" si="4"/>
        <v>0</v>
      </c>
      <c r="N28" s="322"/>
    </row>
    <row r="29" spans="1:14">
      <c r="A29" s="1349" t="s">
        <v>461</v>
      </c>
      <c r="B29" s="1349"/>
      <c r="C29" s="149" t="s">
        <v>40</v>
      </c>
      <c r="D29" s="299">
        <v>4095536279</v>
      </c>
      <c r="E29" s="300">
        <v>29.4</v>
      </c>
      <c r="F29" s="299">
        <v>2103140000</v>
      </c>
      <c r="G29" s="320">
        <v>14.6</v>
      </c>
      <c r="H29" s="321">
        <v>2099940000</v>
      </c>
      <c r="I29" s="320">
        <f>H29/H40*100</f>
        <v>14.372553454752959</v>
      </c>
      <c r="J29" s="321">
        <f t="shared" si="3"/>
        <v>-3200000</v>
      </c>
      <c r="K29" s="321">
        <v>700659346</v>
      </c>
      <c r="L29" s="320">
        <f>K29/K40*100</f>
        <v>8.9544442399160413</v>
      </c>
      <c r="M29" s="321">
        <f t="shared" si="4"/>
        <v>1399280654</v>
      </c>
      <c r="N29" s="322">
        <v>33.365684067163826</v>
      </c>
    </row>
    <row r="30" spans="1:14">
      <c r="A30" s="1349" t="s">
        <v>462</v>
      </c>
      <c r="B30" s="1349"/>
      <c r="C30" s="149" t="s">
        <v>41</v>
      </c>
      <c r="D30" s="299">
        <v>33250475.48</v>
      </c>
      <c r="E30" s="300">
        <v>0.2</v>
      </c>
      <c r="F30" s="299">
        <v>37000000</v>
      </c>
      <c r="G30" s="320">
        <v>0.3</v>
      </c>
      <c r="H30" s="321">
        <v>187000000</v>
      </c>
      <c r="I30" s="320">
        <f>H30/H40*100</f>
        <v>1.2798782327298892</v>
      </c>
      <c r="J30" s="321">
        <f t="shared" si="3"/>
        <v>150000000</v>
      </c>
      <c r="K30" s="321">
        <v>176856533</v>
      </c>
      <c r="L30" s="320">
        <f>K30/K40*10</f>
        <v>0.22602309842212132</v>
      </c>
      <c r="M30" s="321">
        <f t="shared" si="4"/>
        <v>10143467</v>
      </c>
      <c r="N30" s="322">
        <v>94.575686096256689</v>
      </c>
    </row>
    <row r="31" spans="1:14">
      <c r="A31" s="1349" t="s">
        <v>463</v>
      </c>
      <c r="B31" s="1349"/>
      <c r="C31" s="149" t="s">
        <v>42</v>
      </c>
      <c r="D31" s="299">
        <v>127769425</v>
      </c>
      <c r="E31" s="300">
        <v>0.9</v>
      </c>
      <c r="F31" s="299">
        <v>120360000</v>
      </c>
      <c r="G31" s="320">
        <v>0.8</v>
      </c>
      <c r="H31" s="321">
        <v>149323932</v>
      </c>
      <c r="I31" s="320">
        <f>H31/H40*100</f>
        <v>1.022013102633359</v>
      </c>
      <c r="J31" s="321">
        <f t="shared" si="3"/>
        <v>28963932</v>
      </c>
      <c r="K31" s="321">
        <v>86650610</v>
      </c>
      <c r="L31" s="320">
        <f>K31/K40*100</f>
        <v>1.1073969968848618</v>
      </c>
      <c r="M31" s="321">
        <f t="shared" si="4"/>
        <v>62673322</v>
      </c>
      <c r="N31" s="322">
        <v>58.028615265769986</v>
      </c>
    </row>
    <row r="32" spans="1:14">
      <c r="A32" s="1349"/>
      <c r="B32" s="1349"/>
      <c r="C32" s="153" t="s">
        <v>315</v>
      </c>
      <c r="D32" s="301">
        <v>13330786393.379999</v>
      </c>
      <c r="E32" s="302">
        <v>95.7</v>
      </c>
      <c r="F32" s="301">
        <v>12831930000</v>
      </c>
      <c r="G32" s="323">
        <v>89.3</v>
      </c>
      <c r="H32" s="324">
        <f>SUM(H25:H31)</f>
        <v>13009477932</v>
      </c>
      <c r="I32" s="323">
        <v>89.4</v>
      </c>
      <c r="J32" s="324">
        <f>SUM(J25:J31)</f>
        <v>177547932</v>
      </c>
      <c r="K32" s="324">
        <f>SUM(K25:K31)</f>
        <v>7214698550</v>
      </c>
      <c r="L32" s="323">
        <f>K32/K40*100</f>
        <v>92.204030735612449</v>
      </c>
      <c r="M32" s="324">
        <v>9797944682.2399998</v>
      </c>
      <c r="N32" s="325">
        <v>55</v>
      </c>
    </row>
    <row r="33" spans="1:14">
      <c r="A33" s="1349" t="s">
        <v>464</v>
      </c>
      <c r="B33" s="1349"/>
      <c r="C33" s="149" t="s">
        <v>43</v>
      </c>
      <c r="D33" s="299">
        <v>7058238</v>
      </c>
      <c r="E33" s="300">
        <v>0.1</v>
      </c>
      <c r="F33" s="299">
        <v>0</v>
      </c>
      <c r="G33" s="320">
        <v>0</v>
      </c>
      <c r="H33" s="321">
        <v>14287000</v>
      </c>
      <c r="I33" s="320">
        <f>H33/H40*100</f>
        <v>9.7784065834288392E-2</v>
      </c>
      <c r="J33" s="321">
        <f t="shared" si="3"/>
        <v>14287000</v>
      </c>
      <c r="K33" s="321">
        <v>2783736</v>
      </c>
      <c r="L33" s="320">
        <f>K33/K40*100</f>
        <v>3.5576216792014247E-2</v>
      </c>
      <c r="M33" s="321">
        <v>0</v>
      </c>
      <c r="N33" s="322">
        <v>0</v>
      </c>
    </row>
    <row r="34" spans="1:14">
      <c r="A34" s="1349" t="s">
        <v>465</v>
      </c>
      <c r="B34" s="1349"/>
      <c r="C34" s="149" t="s">
        <v>44</v>
      </c>
      <c r="D34" s="299">
        <v>592455344</v>
      </c>
      <c r="E34" s="300">
        <v>4.3</v>
      </c>
      <c r="F34" s="299">
        <v>1540990000</v>
      </c>
      <c r="G34" s="320">
        <v>10.7</v>
      </c>
      <c r="H34" s="321">
        <v>1296000000</v>
      </c>
      <c r="I34" s="320">
        <f>H34/H40*100</f>
        <v>8.870172136994313</v>
      </c>
      <c r="J34" s="321">
        <f t="shared" si="3"/>
        <v>-244990000</v>
      </c>
      <c r="K34" s="321">
        <v>607228296</v>
      </c>
      <c r="L34" s="320">
        <f>K34/K40*100</f>
        <v>7.7603930475955334</v>
      </c>
      <c r="M34" s="321">
        <v>1475797950</v>
      </c>
      <c r="N34" s="322">
        <v>47</v>
      </c>
    </row>
    <row r="35" spans="1:14" ht="18">
      <c r="A35" s="1349"/>
      <c r="B35" s="1349"/>
      <c r="C35" s="153" t="s">
        <v>316</v>
      </c>
      <c r="D35" s="301">
        <v>599513582</v>
      </c>
      <c r="E35" s="302">
        <v>4.3</v>
      </c>
      <c r="F35" s="301">
        <v>1540990000</v>
      </c>
      <c r="G35" s="323">
        <v>10.7</v>
      </c>
      <c r="H35" s="324">
        <f>SUM(H33:H34)</f>
        <v>1310287000</v>
      </c>
      <c r="I35" s="323">
        <f>H35/H40*100</f>
        <v>8.9679562028286011</v>
      </c>
      <c r="J35" s="324">
        <f>SUM(J33:J34)</f>
        <v>-230703000</v>
      </c>
      <c r="K35" s="324">
        <f>SUM(K33:K34)</f>
        <v>610012032</v>
      </c>
      <c r="L35" s="323">
        <f>K35/K40*100</f>
        <v>7.7959692643875478</v>
      </c>
      <c r="M35" s="324">
        <v>1475797950</v>
      </c>
      <c r="N35" s="325">
        <v>47</v>
      </c>
    </row>
    <row r="36" spans="1:14">
      <c r="A36" s="1349" t="s">
        <v>464</v>
      </c>
      <c r="B36" s="1349"/>
      <c r="C36" s="149" t="s">
        <v>43</v>
      </c>
      <c r="D36" s="299">
        <v>0</v>
      </c>
      <c r="E36" s="300">
        <v>0</v>
      </c>
      <c r="F36" s="299">
        <v>0</v>
      </c>
      <c r="G36" s="320">
        <v>0</v>
      </c>
      <c r="H36" s="321">
        <v>0</v>
      </c>
      <c r="I36" s="320">
        <v>0</v>
      </c>
      <c r="J36" s="321">
        <v>0</v>
      </c>
      <c r="K36" s="321">
        <v>0</v>
      </c>
      <c r="L36" s="320">
        <v>0</v>
      </c>
      <c r="M36" s="321">
        <v>0</v>
      </c>
      <c r="N36" s="322">
        <v>0</v>
      </c>
    </row>
    <row r="37" spans="1:14">
      <c r="A37" s="1349" t="s">
        <v>465</v>
      </c>
      <c r="B37" s="1349"/>
      <c r="C37" s="149" t="s">
        <v>44</v>
      </c>
      <c r="D37" s="299">
        <v>0</v>
      </c>
      <c r="E37" s="300">
        <v>0</v>
      </c>
      <c r="F37" s="299">
        <v>0</v>
      </c>
      <c r="G37" s="320">
        <v>0</v>
      </c>
      <c r="H37" s="321">
        <v>291000000</v>
      </c>
      <c r="I37" s="320">
        <f>H37/H40*100</f>
        <v>1.9916821696491858</v>
      </c>
      <c r="J37" s="321">
        <f t="shared" ref="J37" si="5">H37-F37</f>
        <v>291000000</v>
      </c>
      <c r="K37" s="321">
        <v>0</v>
      </c>
      <c r="L37" s="320">
        <v>0</v>
      </c>
      <c r="M37" s="321">
        <v>0</v>
      </c>
      <c r="N37" s="322">
        <v>0</v>
      </c>
    </row>
    <row r="38" spans="1:14" ht="18">
      <c r="A38" s="1349"/>
      <c r="B38" s="1349"/>
      <c r="C38" s="153" t="s">
        <v>317</v>
      </c>
      <c r="D38" s="301">
        <v>0</v>
      </c>
      <c r="E38" s="302">
        <v>0</v>
      </c>
      <c r="F38" s="301">
        <v>0</v>
      </c>
      <c r="G38" s="323">
        <v>0</v>
      </c>
      <c r="H38" s="324">
        <v>0</v>
      </c>
      <c r="I38" s="323">
        <v>0</v>
      </c>
      <c r="J38" s="324">
        <v>0</v>
      </c>
      <c r="K38" s="324">
        <v>0</v>
      </c>
      <c r="L38" s="323">
        <v>0</v>
      </c>
      <c r="M38" s="324">
        <v>0</v>
      </c>
      <c r="N38" s="325">
        <v>0</v>
      </c>
    </row>
    <row r="39" spans="1:14">
      <c r="A39" s="1349"/>
      <c r="B39" s="1349"/>
      <c r="C39" s="153" t="s">
        <v>318</v>
      </c>
      <c r="D39" s="301">
        <v>599513582</v>
      </c>
      <c r="E39" s="302">
        <v>4.3</v>
      </c>
      <c r="F39" s="301">
        <v>1540990000</v>
      </c>
      <c r="G39" s="323">
        <v>10.7</v>
      </c>
      <c r="H39" s="324">
        <f>H35+H37</f>
        <v>1601287000</v>
      </c>
      <c r="I39" s="323">
        <f>H39/H40*100</f>
        <v>10.959638372477787</v>
      </c>
      <c r="J39" s="324">
        <f>SUM(J36:J38)</f>
        <v>291000000</v>
      </c>
      <c r="K39" s="324">
        <f>SUM(K36:K38)</f>
        <v>0</v>
      </c>
      <c r="L39" s="323">
        <v>2</v>
      </c>
      <c r="M39" s="324">
        <v>1475797950</v>
      </c>
      <c r="N39" s="325">
        <v>0</v>
      </c>
    </row>
    <row r="40" spans="1:14" ht="18">
      <c r="A40" s="1349"/>
      <c r="B40" s="1349"/>
      <c r="C40" s="153" t="s">
        <v>319</v>
      </c>
      <c r="D40" s="301">
        <v>13930299975.379999</v>
      </c>
      <c r="E40" s="302">
        <v>100</v>
      </c>
      <c r="F40" s="301">
        <v>14372920000</v>
      </c>
      <c r="G40" s="323">
        <v>100</v>
      </c>
      <c r="H40" s="324">
        <f>H32+H39</f>
        <v>14610764932</v>
      </c>
      <c r="I40" s="323">
        <v>100</v>
      </c>
      <c r="J40" s="324">
        <f>J32+J35+J39</f>
        <v>237844932</v>
      </c>
      <c r="K40" s="324">
        <f>K32+K35</f>
        <v>7824710582</v>
      </c>
      <c r="L40" s="323">
        <f>L32+L35</f>
        <v>100</v>
      </c>
      <c r="M40" s="324">
        <v>11273742632.24</v>
      </c>
      <c r="N40" s="325">
        <f>K40/H40*100</f>
        <v>53.554421130016159</v>
      </c>
    </row>
    <row r="41" spans="1:14" ht="18">
      <c r="A41" s="1349"/>
      <c r="B41" s="1349"/>
      <c r="C41" s="153" t="s">
        <v>313</v>
      </c>
      <c r="D41" s="301">
        <v>13102585</v>
      </c>
      <c r="E41" s="302"/>
      <c r="F41" s="301"/>
      <c r="G41" s="323"/>
      <c r="H41" s="324"/>
      <c r="I41" s="323"/>
      <c r="J41" s="324"/>
      <c r="K41" s="324">
        <v>2627550</v>
      </c>
      <c r="L41" s="323"/>
      <c r="M41" s="324"/>
      <c r="N41" s="325"/>
    </row>
    <row r="42" spans="1:14" ht="18.75" thickBot="1">
      <c r="A42" s="1349"/>
      <c r="B42" s="1349"/>
      <c r="C42" s="153" t="s">
        <v>320</v>
      </c>
      <c r="D42" s="301">
        <v>13943402560.379999</v>
      </c>
      <c r="E42" s="302"/>
      <c r="F42" s="301"/>
      <c r="G42" s="302"/>
      <c r="H42" s="301"/>
      <c r="I42" s="302"/>
      <c r="J42" s="301"/>
      <c r="K42" s="301">
        <f>K40+K41</f>
        <v>7827338132</v>
      </c>
      <c r="L42" s="302"/>
      <c r="M42" s="301"/>
      <c r="N42" s="156"/>
    </row>
    <row r="43" spans="1:14" ht="16.5" thickTop="1" thickBot="1">
      <c r="A43" s="1358"/>
      <c r="B43" s="1358"/>
      <c r="C43" s="157" t="s">
        <v>321</v>
      </c>
      <c r="D43" s="158" t="s">
        <v>466</v>
      </c>
      <c r="E43" s="159"/>
      <c r="F43" s="378">
        <v>5388</v>
      </c>
      <c r="G43" s="378"/>
      <c r="H43" s="378">
        <v>5388</v>
      </c>
      <c r="I43" s="159"/>
      <c r="J43" s="159"/>
      <c r="K43" s="378">
        <v>4977</v>
      </c>
      <c r="L43" s="159"/>
      <c r="M43" s="378">
        <f>H43-K43</f>
        <v>411</v>
      </c>
      <c r="N43" s="160"/>
    </row>
    <row r="44" spans="1:14" ht="15.75" thickTop="1"/>
    <row r="46" spans="1:14" ht="15" customHeight="1">
      <c r="D46" s="1370" t="s">
        <v>575</v>
      </c>
      <c r="E46" s="370" t="s">
        <v>577</v>
      </c>
      <c r="F46" s="373"/>
      <c r="G46" s="1418" t="s">
        <v>576</v>
      </c>
      <c r="H46" s="1419"/>
      <c r="I46" s="368" t="s">
        <v>577</v>
      </c>
      <c r="J46" s="1388"/>
      <c r="K46" s="1388"/>
    </row>
    <row r="47" spans="1:14">
      <c r="D47" s="1371"/>
      <c r="E47" s="370" t="s">
        <v>579</v>
      </c>
      <c r="F47" s="373"/>
      <c r="G47" s="1418"/>
      <c r="H47" s="1419"/>
      <c r="I47" s="368" t="s">
        <v>579</v>
      </c>
      <c r="J47" s="1388"/>
      <c r="K47" s="1388"/>
    </row>
    <row r="48" spans="1:14">
      <c r="D48" s="1372"/>
      <c r="E48" s="370" t="s">
        <v>581</v>
      </c>
      <c r="F48" s="373"/>
      <c r="G48" s="1418"/>
      <c r="H48" s="1419"/>
      <c r="I48" s="368" t="s">
        <v>580</v>
      </c>
      <c r="J48" s="1388"/>
      <c r="K48" s="1388"/>
    </row>
    <row r="49" spans="1:17">
      <c r="D49" s="374"/>
      <c r="E49" s="375"/>
      <c r="F49" s="376"/>
      <c r="G49" s="377"/>
      <c r="H49" s="377"/>
      <c r="I49" s="375"/>
      <c r="J49" s="375"/>
      <c r="K49" s="375"/>
    </row>
    <row r="50" spans="1:17">
      <c r="D50" s="374"/>
      <c r="E50" s="375"/>
      <c r="F50" s="376"/>
      <c r="G50" s="377"/>
      <c r="H50" s="377"/>
      <c r="I50" s="375"/>
      <c r="J50" s="375"/>
      <c r="K50" s="375"/>
    </row>
    <row r="51" spans="1:17">
      <c r="D51" s="374"/>
      <c r="E51" s="375"/>
      <c r="F51" s="376"/>
      <c r="G51" s="377"/>
      <c r="H51" s="377"/>
      <c r="I51" s="375"/>
      <c r="J51" s="375"/>
      <c r="K51" s="375"/>
    </row>
    <row r="52" spans="1:17">
      <c r="D52" s="374"/>
      <c r="E52" s="375"/>
      <c r="F52" s="376"/>
      <c r="G52" s="377"/>
      <c r="H52" s="377"/>
      <c r="I52" s="375"/>
      <c r="J52" s="375"/>
      <c r="K52" s="375"/>
    </row>
    <row r="53" spans="1:17">
      <c r="A53" s="1"/>
      <c r="B53" s="1"/>
      <c r="C53" s="73"/>
      <c r="D53" s="1"/>
      <c r="E53" s="1"/>
      <c r="F53" s="1"/>
      <c r="G53" s="1"/>
      <c r="H53" s="1"/>
      <c r="I53" s="1"/>
      <c r="J53" s="1"/>
      <c r="K53" s="1"/>
      <c r="L53" s="1"/>
      <c r="M53" s="1"/>
      <c r="N53" s="1"/>
      <c r="O53" s="1"/>
      <c r="P53" s="1"/>
      <c r="Q53" s="1"/>
    </row>
    <row r="54" spans="1:17">
      <c r="A54" s="1"/>
      <c r="B54" s="1"/>
      <c r="C54" s="1325" t="s">
        <v>584</v>
      </c>
      <c r="D54" s="1325"/>
      <c r="E54" s="1325"/>
      <c r="F54" s="1325"/>
      <c r="G54" s="1325"/>
      <c r="H54" s="1325"/>
      <c r="I54" s="1325"/>
      <c r="J54" s="1325"/>
      <c r="K54" s="1325"/>
      <c r="L54" s="1325"/>
      <c r="M54" s="1325"/>
      <c r="N54" s="1325"/>
      <c r="O54" s="1325"/>
      <c r="P54" s="1325"/>
      <c r="Q54" s="1325"/>
    </row>
    <row r="55" spans="1:17" ht="15.75" thickBot="1">
      <c r="A55" s="1326" t="s">
        <v>582</v>
      </c>
      <c r="B55" s="1326"/>
      <c r="C55" s="1326"/>
      <c r="D55" s="1326"/>
      <c r="E55" s="1326"/>
      <c r="F55" s="1326"/>
      <c r="G55" s="1326"/>
      <c r="H55" s="1326"/>
      <c r="I55" s="1326"/>
      <c r="J55" s="1326"/>
      <c r="K55" s="1326"/>
      <c r="L55" s="1326"/>
      <c r="M55" s="1326"/>
      <c r="N55" s="1326"/>
      <c r="O55" s="1326"/>
    </row>
    <row r="56" spans="1:17" ht="15.75" thickTop="1">
      <c r="A56" s="1373" t="s">
        <v>0</v>
      </c>
      <c r="B56" s="1376" t="s">
        <v>1</v>
      </c>
      <c r="C56" s="1378" t="s">
        <v>2</v>
      </c>
      <c r="D56" s="1376" t="s">
        <v>3</v>
      </c>
      <c r="E56" s="1382" t="s">
        <v>4</v>
      </c>
      <c r="F56" s="1385" t="s">
        <v>5</v>
      </c>
      <c r="G56" s="1386"/>
      <c r="H56" s="1386"/>
      <c r="I56" s="1386"/>
      <c r="J56" s="1386"/>
      <c r="K56" s="1386"/>
      <c r="L56" s="1386"/>
      <c r="M56" s="1386"/>
      <c r="N56" s="1386"/>
      <c r="O56" s="1387"/>
    </row>
    <row r="57" spans="1:17">
      <c r="A57" s="1374"/>
      <c r="B57" s="1377"/>
      <c r="C57" s="1379"/>
      <c r="D57" s="1381"/>
      <c r="E57" s="1383"/>
      <c r="F57" s="47">
        <v>230</v>
      </c>
      <c r="G57" s="47">
        <v>231</v>
      </c>
      <c r="H57" s="47">
        <v>600</v>
      </c>
      <c r="I57" s="47">
        <v>601</v>
      </c>
      <c r="J57" s="47">
        <v>602</v>
      </c>
      <c r="K57" s="47">
        <v>603</v>
      </c>
      <c r="L57" s="47">
        <v>604</v>
      </c>
      <c r="M57" s="47">
        <v>605</v>
      </c>
      <c r="N57" s="47">
        <v>606</v>
      </c>
      <c r="O57" s="48" t="s">
        <v>6</v>
      </c>
    </row>
    <row r="58" spans="1:17" ht="18" customHeight="1">
      <c r="A58" s="1374"/>
      <c r="B58" s="1377"/>
      <c r="C58" s="1379"/>
      <c r="D58" s="1332" t="s">
        <v>7</v>
      </c>
      <c r="E58" s="1383"/>
      <c r="F58" s="380" t="s">
        <v>339</v>
      </c>
      <c r="G58" s="380" t="s">
        <v>339</v>
      </c>
      <c r="H58" s="1334" t="s">
        <v>8</v>
      </c>
      <c r="I58" s="380" t="s">
        <v>340</v>
      </c>
      <c r="J58" s="380" t="s">
        <v>342</v>
      </c>
      <c r="K58" s="380" t="s">
        <v>344</v>
      </c>
      <c r="L58" s="380" t="s">
        <v>346</v>
      </c>
      <c r="M58" s="380" t="s">
        <v>348</v>
      </c>
      <c r="N58" s="1334" t="s">
        <v>9</v>
      </c>
      <c r="O58" s="1336" t="s">
        <v>6</v>
      </c>
    </row>
    <row r="59" spans="1:17" ht="18">
      <c r="A59" s="1375"/>
      <c r="B59" s="1333"/>
      <c r="C59" s="1380"/>
      <c r="D59" s="1333"/>
      <c r="E59" s="1384"/>
      <c r="F59" s="72" t="s">
        <v>43</v>
      </c>
      <c r="G59" s="72" t="s">
        <v>44</v>
      </c>
      <c r="H59" s="1335"/>
      <c r="I59" s="72" t="s">
        <v>341</v>
      </c>
      <c r="J59" s="72" t="s">
        <v>343</v>
      </c>
      <c r="K59" s="72" t="s">
        <v>345</v>
      </c>
      <c r="L59" s="72" t="s">
        <v>347</v>
      </c>
      <c r="M59" s="72" t="s">
        <v>349</v>
      </c>
      <c r="N59" s="1335"/>
      <c r="O59" s="1337"/>
    </row>
    <row r="60" spans="1:17">
      <c r="A60" s="52">
        <v>14</v>
      </c>
      <c r="B60" s="54">
        <v>1</v>
      </c>
      <c r="C60" s="55" t="s">
        <v>10</v>
      </c>
      <c r="D60" s="54">
        <v>2025</v>
      </c>
      <c r="E60" s="53" t="s">
        <v>11</v>
      </c>
      <c r="F60" s="56">
        <v>0</v>
      </c>
      <c r="G60" s="57">
        <v>1540990000</v>
      </c>
      <c r="H60" s="57">
        <v>6787684000</v>
      </c>
      <c r="I60" s="57">
        <v>1153554000</v>
      </c>
      <c r="J60" s="57">
        <v>2630192000</v>
      </c>
      <c r="K60" s="56">
        <v>0</v>
      </c>
      <c r="L60" s="57">
        <v>2103140000</v>
      </c>
      <c r="M60" s="57">
        <v>37000000</v>
      </c>
      <c r="N60" s="57">
        <v>120360000</v>
      </c>
      <c r="O60" s="58">
        <v>14372920000</v>
      </c>
    </row>
    <row r="61" spans="1:17">
      <c r="A61" s="52">
        <v>14</v>
      </c>
      <c r="B61" s="54">
        <v>1</v>
      </c>
      <c r="C61" s="55" t="s">
        <v>10</v>
      </c>
      <c r="D61" s="54">
        <v>2025</v>
      </c>
      <c r="E61" s="53" t="s">
        <v>12</v>
      </c>
      <c r="F61" s="57">
        <v>14287000</v>
      </c>
      <c r="G61" s="57">
        <v>1296000000</v>
      </c>
      <c r="H61" s="57">
        <v>6786514000</v>
      </c>
      <c r="I61" s="57">
        <v>1153954000</v>
      </c>
      <c r="J61" s="57">
        <v>2632746000</v>
      </c>
      <c r="K61" s="56">
        <v>0</v>
      </c>
      <c r="L61" s="57">
        <v>2099940000</v>
      </c>
      <c r="M61" s="57">
        <v>187000000</v>
      </c>
      <c r="N61" s="57">
        <v>149323932</v>
      </c>
      <c r="O61" s="58">
        <v>14550217932</v>
      </c>
    </row>
    <row r="62" spans="1:17">
      <c r="A62" s="52">
        <v>14</v>
      </c>
      <c r="B62" s="54">
        <v>1</v>
      </c>
      <c r="C62" s="55" t="s">
        <v>10</v>
      </c>
      <c r="D62" s="54">
        <v>2025</v>
      </c>
      <c r="E62" s="53" t="s">
        <v>13</v>
      </c>
      <c r="F62" s="57">
        <v>2783736</v>
      </c>
      <c r="G62" s="57">
        <v>607228296</v>
      </c>
      <c r="H62" s="57">
        <v>4259904586</v>
      </c>
      <c r="I62" s="57">
        <v>704704614</v>
      </c>
      <c r="J62" s="57">
        <v>1285922861</v>
      </c>
      <c r="K62" s="56">
        <v>0</v>
      </c>
      <c r="L62" s="57">
        <v>700659346</v>
      </c>
      <c r="M62" s="57">
        <v>176856533</v>
      </c>
      <c r="N62" s="57">
        <v>86650610</v>
      </c>
      <c r="O62" s="58">
        <v>3276475300</v>
      </c>
    </row>
    <row r="63" spans="1:17">
      <c r="A63" s="52">
        <v>14</v>
      </c>
      <c r="B63" s="54">
        <v>1</v>
      </c>
      <c r="C63" s="55" t="s">
        <v>10</v>
      </c>
      <c r="D63" s="54">
        <v>2025</v>
      </c>
      <c r="E63" s="53" t="s">
        <v>14</v>
      </c>
      <c r="F63" s="56">
        <v>0</v>
      </c>
      <c r="G63" s="57">
        <v>225624393</v>
      </c>
      <c r="H63" s="56">
        <v>0</v>
      </c>
      <c r="I63" s="56">
        <v>0</v>
      </c>
      <c r="J63" s="57">
        <v>571822335</v>
      </c>
      <c r="K63" s="56">
        <v>0</v>
      </c>
      <c r="L63" s="56">
        <v>0</v>
      </c>
      <c r="M63" s="56">
        <v>0</v>
      </c>
      <c r="N63" s="56">
        <v>0</v>
      </c>
      <c r="O63" s="58">
        <v>881963000</v>
      </c>
    </row>
    <row r="64" spans="1:17">
      <c r="A64" s="52">
        <v>14</v>
      </c>
      <c r="B64" s="54"/>
      <c r="C64" s="55" t="s">
        <v>6</v>
      </c>
      <c r="D64" s="54">
        <v>2025</v>
      </c>
      <c r="E64" s="53" t="s">
        <v>11</v>
      </c>
      <c r="F64" s="56">
        <v>0</v>
      </c>
      <c r="G64" s="57">
        <v>1540990000</v>
      </c>
      <c r="H64" s="57">
        <v>6787684000</v>
      </c>
      <c r="I64" s="57">
        <v>1153554000</v>
      </c>
      <c r="J64" s="57">
        <v>2630192000</v>
      </c>
      <c r="K64" s="56">
        <v>0</v>
      </c>
      <c r="L64" s="57">
        <v>2103140000</v>
      </c>
      <c r="M64" s="57">
        <v>37000000</v>
      </c>
      <c r="N64" s="57">
        <v>120360000</v>
      </c>
      <c r="O64" s="58">
        <v>14372920000</v>
      </c>
    </row>
    <row r="65" spans="1:17">
      <c r="A65" s="52">
        <v>14</v>
      </c>
      <c r="B65" s="54"/>
      <c r="C65" s="55" t="s">
        <v>6</v>
      </c>
      <c r="D65" s="54">
        <v>2025</v>
      </c>
      <c r="E65" s="53" t="s">
        <v>12</v>
      </c>
      <c r="F65" s="56">
        <v>0</v>
      </c>
      <c r="G65" s="57">
        <v>1296000000</v>
      </c>
      <c r="H65" s="57">
        <v>6786514000</v>
      </c>
      <c r="I65" s="57">
        <v>1153954000</v>
      </c>
      <c r="J65" s="57">
        <v>2632746000</v>
      </c>
      <c r="K65" s="56">
        <v>0</v>
      </c>
      <c r="L65" s="57">
        <v>2099940000</v>
      </c>
      <c r="M65" s="57">
        <v>187000000</v>
      </c>
      <c r="N65" s="57">
        <v>149323932</v>
      </c>
      <c r="O65" s="58">
        <v>14550217932</v>
      </c>
    </row>
    <row r="66" spans="1:17">
      <c r="A66" s="52">
        <v>14</v>
      </c>
      <c r="B66" s="54"/>
      <c r="C66" s="55" t="s">
        <v>6</v>
      </c>
      <c r="D66" s="54">
        <v>2025</v>
      </c>
      <c r="E66" s="53" t="s">
        <v>13</v>
      </c>
      <c r="F66" s="56">
        <v>0</v>
      </c>
      <c r="G66" s="57">
        <v>607228296</v>
      </c>
      <c r="H66" s="57">
        <v>4259904586</v>
      </c>
      <c r="I66" s="57">
        <v>704704614</v>
      </c>
      <c r="J66" s="57">
        <v>1285922861</v>
      </c>
      <c r="K66" s="56">
        <v>0</v>
      </c>
      <c r="L66" s="57">
        <v>700659346</v>
      </c>
      <c r="M66" s="57">
        <v>176856533</v>
      </c>
      <c r="N66" s="57">
        <v>86650610</v>
      </c>
      <c r="O66" s="58">
        <v>3276475300</v>
      </c>
    </row>
    <row r="67" spans="1:17">
      <c r="A67" s="52">
        <v>14</v>
      </c>
      <c r="B67" s="54"/>
      <c r="C67" s="55" t="s">
        <v>6</v>
      </c>
      <c r="D67" s="54">
        <v>2025</v>
      </c>
      <c r="E67" s="53" t="s">
        <v>14</v>
      </c>
      <c r="F67" s="56">
        <v>0</v>
      </c>
      <c r="G67" s="57">
        <v>225624393</v>
      </c>
      <c r="H67" s="56">
        <v>0</v>
      </c>
      <c r="I67" s="56">
        <v>0</v>
      </c>
      <c r="J67" s="57">
        <v>752505050</v>
      </c>
      <c r="K67" s="56">
        <v>0</v>
      </c>
      <c r="L67" s="56">
        <v>0</v>
      </c>
      <c r="M67" s="56">
        <v>0</v>
      </c>
      <c r="N67" s="56">
        <v>0</v>
      </c>
      <c r="O67" s="58">
        <v>881963000</v>
      </c>
    </row>
    <row r="68" spans="1:17">
      <c r="A68" s="52">
        <v>14</v>
      </c>
      <c r="B68" s="54"/>
      <c r="C68" s="55" t="s">
        <v>15</v>
      </c>
      <c r="D68" s="54">
        <v>2025</v>
      </c>
      <c r="E68" s="53"/>
      <c r="F68" s="56">
        <v>0</v>
      </c>
      <c r="G68" s="57">
        <v>688771704</v>
      </c>
      <c r="H68" s="57">
        <v>2526609414</v>
      </c>
      <c r="I68" s="57">
        <v>449249386</v>
      </c>
      <c r="J68" s="57">
        <v>1346823139</v>
      </c>
      <c r="K68" s="56">
        <v>0</v>
      </c>
      <c r="L68" s="57">
        <v>1399280654</v>
      </c>
      <c r="M68" s="57">
        <v>10143467</v>
      </c>
      <c r="N68" s="57">
        <v>62673322</v>
      </c>
      <c r="O68" s="57">
        <v>11273742632</v>
      </c>
    </row>
    <row r="69" spans="1:17">
      <c r="A69" s="52">
        <v>14</v>
      </c>
      <c r="B69" s="54"/>
      <c r="C69" s="55" t="s">
        <v>16</v>
      </c>
      <c r="D69" s="54">
        <v>2025</v>
      </c>
      <c r="E69" s="53"/>
      <c r="F69" s="56">
        <v>0</v>
      </c>
      <c r="G69" s="393">
        <v>0.47</v>
      </c>
      <c r="H69" s="393">
        <v>0.63</v>
      </c>
      <c r="I69" s="393">
        <v>0.61</v>
      </c>
      <c r="J69" s="393">
        <v>0.49</v>
      </c>
      <c r="K69" s="56"/>
      <c r="L69" s="393">
        <v>0.33</v>
      </c>
      <c r="M69" s="393">
        <v>0.95</v>
      </c>
      <c r="N69" s="393">
        <v>0.57999999999999996</v>
      </c>
      <c r="O69" s="393">
        <v>0.23</v>
      </c>
    </row>
    <row r="70" spans="1:17">
      <c r="A70" s="52">
        <v>14</v>
      </c>
      <c r="B70" s="54">
        <v>6</v>
      </c>
      <c r="C70" s="55" t="s">
        <v>585</v>
      </c>
      <c r="D70" s="54">
        <v>2025</v>
      </c>
      <c r="E70" s="53" t="s">
        <v>13</v>
      </c>
      <c r="F70" s="56">
        <v>0</v>
      </c>
      <c r="G70" s="56">
        <v>0</v>
      </c>
      <c r="H70" s="57">
        <v>2101299</v>
      </c>
      <c r="I70" s="57">
        <v>167751</v>
      </c>
      <c r="J70" s="57">
        <v>358500</v>
      </c>
      <c r="K70" s="56">
        <v>0</v>
      </c>
      <c r="L70" s="56">
        <v>0</v>
      </c>
      <c r="M70" s="56">
        <v>0</v>
      </c>
      <c r="N70" s="56">
        <v>0</v>
      </c>
      <c r="O70" s="58">
        <v>2627550</v>
      </c>
    </row>
    <row r="71" spans="1:17">
      <c r="A71" s="52">
        <v>14</v>
      </c>
      <c r="B71" s="54">
        <v>6</v>
      </c>
      <c r="C71" s="55" t="s">
        <v>585</v>
      </c>
      <c r="D71" s="54">
        <v>2025</v>
      </c>
      <c r="E71" s="53" t="s">
        <v>14</v>
      </c>
      <c r="F71" s="56">
        <v>0</v>
      </c>
      <c r="G71" s="56">
        <v>0</v>
      </c>
      <c r="H71" s="56">
        <v>0</v>
      </c>
      <c r="I71" s="56">
        <v>0</v>
      </c>
      <c r="J71" s="56">
        <v>0</v>
      </c>
      <c r="K71" s="56">
        <v>0</v>
      </c>
      <c r="L71" s="56">
        <v>0</v>
      </c>
      <c r="M71" s="56">
        <v>0</v>
      </c>
      <c r="N71" s="56">
        <v>0</v>
      </c>
      <c r="O71" s="59">
        <v>0</v>
      </c>
    </row>
    <row r="72" spans="1:17">
      <c r="A72" s="1"/>
      <c r="B72" s="1320"/>
      <c r="C72" s="1320"/>
      <c r="D72" s="1"/>
      <c r="E72" s="1"/>
      <c r="F72" s="1"/>
      <c r="G72" s="1"/>
      <c r="H72" s="1"/>
      <c r="I72" s="1"/>
      <c r="J72" s="1"/>
      <c r="K72" s="1"/>
      <c r="L72" s="1"/>
      <c r="M72" s="1"/>
      <c r="N72" s="1"/>
      <c r="O72" s="1"/>
      <c r="P72" s="1"/>
      <c r="Q72" s="1"/>
    </row>
    <row r="73" spans="1:17" ht="15" customHeight="1">
      <c r="A73" s="1"/>
      <c r="B73" s="1"/>
      <c r="C73" s="1"/>
      <c r="D73" s="1"/>
      <c r="E73" s="1321" t="s">
        <v>586</v>
      </c>
      <c r="F73" s="394" t="s">
        <v>577</v>
      </c>
      <c r="G73" s="1306"/>
      <c r="H73" s="1307"/>
      <c r="I73" s="395"/>
      <c r="J73" s="395"/>
      <c r="K73" s="395"/>
      <c r="L73" s="395"/>
      <c r="M73" s="1321" t="s">
        <v>576</v>
      </c>
      <c r="N73" s="394" t="s">
        <v>577</v>
      </c>
      <c r="O73" s="1306"/>
      <c r="P73" s="1307"/>
      <c r="Q73" s="1"/>
    </row>
    <row r="74" spans="1:17">
      <c r="A74" s="1"/>
      <c r="B74" s="1"/>
      <c r="C74" s="1"/>
      <c r="D74" s="1"/>
      <c r="E74" s="1322"/>
      <c r="F74" s="394" t="s">
        <v>579</v>
      </c>
      <c r="G74" s="1306"/>
      <c r="H74" s="1307"/>
      <c r="I74" s="395"/>
      <c r="J74" s="395"/>
      <c r="K74" s="395"/>
      <c r="L74" s="395"/>
      <c r="M74" s="1322"/>
      <c r="N74" s="394" t="s">
        <v>579</v>
      </c>
      <c r="O74" s="1306"/>
      <c r="P74" s="1307"/>
      <c r="Q74" s="1"/>
    </row>
    <row r="75" spans="1:17">
      <c r="A75" s="1"/>
      <c r="B75" s="1"/>
      <c r="C75" s="1"/>
      <c r="D75" s="1"/>
      <c r="E75" s="1323"/>
      <c r="F75" s="394" t="s">
        <v>580</v>
      </c>
      <c r="G75" s="1306"/>
      <c r="H75" s="1307"/>
      <c r="I75" s="395"/>
      <c r="J75" s="395"/>
      <c r="K75" s="395"/>
      <c r="L75" s="395"/>
      <c r="M75" s="1323"/>
      <c r="N75" s="394" t="s">
        <v>580</v>
      </c>
      <c r="O75" s="1306"/>
      <c r="P75" s="1307"/>
      <c r="Q75" s="1"/>
    </row>
    <row r="76" spans="1:17">
      <c r="A76" s="1"/>
      <c r="B76" s="1"/>
      <c r="C76" s="1313"/>
      <c r="D76" s="1313"/>
      <c r="E76" s="1"/>
      <c r="F76" s="1"/>
      <c r="G76" s="1"/>
      <c r="H76" s="1"/>
      <c r="I76" s="1"/>
      <c r="J76" s="1"/>
      <c r="K76" s="1"/>
      <c r="L76" s="1"/>
      <c r="M76" s="1"/>
      <c r="N76" s="1"/>
      <c r="O76" s="1"/>
      <c r="P76" s="1"/>
      <c r="Q76" s="1"/>
    </row>
    <row r="77" spans="1:17">
      <c r="A77" s="1"/>
      <c r="B77" s="1"/>
      <c r="C77" s="396"/>
      <c r="D77" s="396"/>
      <c r="E77" s="1"/>
      <c r="F77" s="1"/>
      <c r="G77" s="1"/>
      <c r="H77" s="1"/>
      <c r="I77" s="1"/>
      <c r="J77" s="1"/>
      <c r="K77" s="1"/>
      <c r="L77" s="1"/>
      <c r="M77" s="1"/>
      <c r="N77" s="1"/>
      <c r="O77" s="1"/>
      <c r="P77" s="1"/>
      <c r="Q77" s="1"/>
    </row>
    <row r="78" spans="1:17">
      <c r="A78" s="1"/>
      <c r="B78" s="1"/>
      <c r="C78" s="396"/>
      <c r="D78" s="396"/>
      <c r="E78" s="1"/>
      <c r="F78" s="1"/>
      <c r="G78" s="1"/>
      <c r="H78" s="1"/>
      <c r="I78" s="1"/>
      <c r="J78" s="1"/>
      <c r="K78" s="1"/>
      <c r="L78" s="1"/>
      <c r="M78" s="1"/>
      <c r="N78" s="1"/>
      <c r="O78" s="1"/>
      <c r="P78" s="1"/>
      <c r="Q78" s="1"/>
    </row>
    <row r="79" spans="1:17">
      <c r="A79" s="1436" t="s">
        <v>588</v>
      </c>
      <c r="B79" s="1436"/>
      <c r="C79" s="1436"/>
      <c r="D79" s="1436"/>
      <c r="E79" s="1436"/>
      <c r="F79" s="1436"/>
      <c r="G79" s="1436"/>
      <c r="H79" s="1436"/>
      <c r="I79" s="1436"/>
      <c r="J79" s="1436"/>
      <c r="K79" s="1436"/>
      <c r="L79" s="1436"/>
      <c r="M79" s="1436"/>
      <c r="N79" s="1436"/>
      <c r="O79" s="1436"/>
      <c r="P79" s="1436"/>
      <c r="Q79" s="1"/>
    </row>
    <row r="80" spans="1:17" ht="15.75" thickBot="1">
      <c r="A80" s="1394" t="s">
        <v>582</v>
      </c>
      <c r="B80" s="1394"/>
      <c r="C80" s="1394"/>
      <c r="D80" s="1394"/>
      <c r="E80" s="1394"/>
      <c r="F80" s="1394"/>
      <c r="G80" s="1394"/>
      <c r="H80" s="1394"/>
      <c r="I80" s="1394"/>
      <c r="J80" s="1394"/>
      <c r="K80" s="1394"/>
      <c r="L80" s="1394"/>
      <c r="M80" s="1394"/>
      <c r="N80" s="1394"/>
      <c r="O80" s="1394"/>
      <c r="P80" s="1394"/>
      <c r="Q80" s="1"/>
    </row>
    <row r="81" spans="1:17" ht="16.5" thickTop="1" thickBot="1">
      <c r="A81" s="445" t="s">
        <v>589</v>
      </c>
      <c r="B81" s="446" t="s">
        <v>590</v>
      </c>
      <c r="C81" s="446" t="s">
        <v>45</v>
      </c>
      <c r="D81" s="446" t="s">
        <v>591</v>
      </c>
      <c r="E81" s="446" t="s">
        <v>46</v>
      </c>
      <c r="F81" s="447" t="s">
        <v>592</v>
      </c>
      <c r="G81" s="447" t="s">
        <v>593</v>
      </c>
      <c r="H81" s="447" t="s">
        <v>594</v>
      </c>
      <c r="I81" s="447" t="s">
        <v>595</v>
      </c>
      <c r="J81" s="447" t="s">
        <v>596</v>
      </c>
      <c r="K81" s="1437" t="s">
        <v>597</v>
      </c>
      <c r="L81" s="1437"/>
      <c r="M81" s="447" t="s">
        <v>598</v>
      </c>
      <c r="N81" s="447" t="s">
        <v>599</v>
      </c>
      <c r="O81" s="447" t="s">
        <v>600</v>
      </c>
      <c r="P81" s="448" t="s">
        <v>6</v>
      </c>
      <c r="Q81" s="1"/>
    </row>
    <row r="82" spans="1:17">
      <c r="A82" s="449" t="s">
        <v>433</v>
      </c>
      <c r="B82" s="450" t="s">
        <v>448</v>
      </c>
      <c r="C82" s="451" t="s">
        <v>249</v>
      </c>
      <c r="D82" s="450">
        <v>2025</v>
      </c>
      <c r="E82" s="452" t="s">
        <v>11</v>
      </c>
      <c r="F82" s="453">
        <v>0</v>
      </c>
      <c r="G82" s="453">
        <v>793790000</v>
      </c>
      <c r="H82" s="453">
        <v>382200000</v>
      </c>
      <c r="I82" s="453">
        <v>62506000</v>
      </c>
      <c r="J82" s="453">
        <v>242870000</v>
      </c>
      <c r="K82" s="1324">
        <v>0</v>
      </c>
      <c r="L82" s="1324"/>
      <c r="M82" s="453">
        <v>0</v>
      </c>
      <c r="N82" s="453">
        <v>36000000</v>
      </c>
      <c r="O82" s="453">
        <v>360000</v>
      </c>
      <c r="P82" s="454">
        <f>G82+H82+I82+J82+K82+M82+N82+O82</f>
        <v>1517726000</v>
      </c>
      <c r="Q82" s="1"/>
    </row>
    <row r="83" spans="1:17">
      <c r="A83" s="449" t="s">
        <v>433</v>
      </c>
      <c r="B83" s="450" t="s">
        <v>448</v>
      </c>
      <c r="C83" s="450" t="s">
        <v>249</v>
      </c>
      <c r="D83" s="450">
        <v>2025</v>
      </c>
      <c r="E83" s="455" t="s">
        <v>12</v>
      </c>
      <c r="F83" s="453">
        <v>0</v>
      </c>
      <c r="G83" s="456">
        <v>641800000</v>
      </c>
      <c r="H83" s="456">
        <v>378200000</v>
      </c>
      <c r="I83" s="456">
        <v>62506000</v>
      </c>
      <c r="J83" s="456">
        <v>245790000</v>
      </c>
      <c r="K83" s="1331">
        <v>0</v>
      </c>
      <c r="L83" s="1331"/>
      <c r="M83" s="456">
        <v>0</v>
      </c>
      <c r="N83" s="456">
        <v>186000000</v>
      </c>
      <c r="O83" s="456">
        <v>19237932</v>
      </c>
      <c r="P83" s="457">
        <f>G83+H83+I83+J83+K83+M83+N83+O83</f>
        <v>1533533932</v>
      </c>
      <c r="Q83" s="1"/>
    </row>
    <row r="84" spans="1:17">
      <c r="A84" s="449" t="s">
        <v>433</v>
      </c>
      <c r="B84" s="450" t="s">
        <v>448</v>
      </c>
      <c r="C84" s="450" t="s">
        <v>249</v>
      </c>
      <c r="D84" s="450">
        <v>2025</v>
      </c>
      <c r="E84" s="455" t="s">
        <v>601</v>
      </c>
      <c r="F84" s="453">
        <v>0</v>
      </c>
      <c r="G84" s="456">
        <v>401583473</v>
      </c>
      <c r="H84" s="456">
        <v>220194597</v>
      </c>
      <c r="I84" s="456">
        <v>35078414</v>
      </c>
      <c r="J84" s="456">
        <v>132481291</v>
      </c>
      <c r="K84" s="1324">
        <v>0</v>
      </c>
      <c r="L84" s="1324"/>
      <c r="M84" s="453">
        <v>0</v>
      </c>
      <c r="N84" s="456">
        <v>176035007</v>
      </c>
      <c r="O84" s="453">
        <v>17828213</v>
      </c>
      <c r="P84" s="457">
        <f t="shared" ref="P84:P92" si="6">G84+H84+I84+J84+K84+M84+N84+O84</f>
        <v>983200995</v>
      </c>
      <c r="Q84" s="1"/>
    </row>
    <row r="85" spans="1:17">
      <c r="A85" s="449" t="s">
        <v>433</v>
      </c>
      <c r="B85" s="450" t="s">
        <v>448</v>
      </c>
      <c r="C85" s="450" t="s">
        <v>249</v>
      </c>
      <c r="D85" s="450">
        <v>2025</v>
      </c>
      <c r="E85" s="452" t="s">
        <v>14</v>
      </c>
      <c r="F85" s="453">
        <v>0</v>
      </c>
      <c r="G85" s="453">
        <v>0</v>
      </c>
      <c r="H85" s="453">
        <v>0</v>
      </c>
      <c r="I85" s="453">
        <v>0</v>
      </c>
      <c r="J85" s="456">
        <v>26394406</v>
      </c>
      <c r="K85" s="1324">
        <v>0</v>
      </c>
      <c r="L85" s="1324"/>
      <c r="M85" s="453">
        <v>0</v>
      </c>
      <c r="N85" s="453">
        <v>0</v>
      </c>
      <c r="O85" s="453">
        <v>0</v>
      </c>
      <c r="P85" s="454">
        <f t="shared" si="6"/>
        <v>26394406</v>
      </c>
      <c r="Q85" s="1"/>
    </row>
    <row r="86" spans="1:17">
      <c r="A86" s="449" t="s">
        <v>433</v>
      </c>
      <c r="B86" s="450"/>
      <c r="C86" s="450" t="s">
        <v>15</v>
      </c>
      <c r="D86" s="450">
        <v>2025</v>
      </c>
      <c r="E86" s="452"/>
      <c r="F86" s="453">
        <v>0</v>
      </c>
      <c r="G86" s="453">
        <f>G83-G84</f>
        <v>240216527</v>
      </c>
      <c r="H86" s="453">
        <f>H83-H84-I85</f>
        <v>158005403</v>
      </c>
      <c r="I86" s="453">
        <f>I83-I84-J85</f>
        <v>1033180</v>
      </c>
      <c r="J86" s="453">
        <f>J83-J84-K85</f>
        <v>113308709</v>
      </c>
      <c r="K86" s="1324">
        <v>0</v>
      </c>
      <c r="L86" s="1324"/>
      <c r="M86" s="453">
        <v>0</v>
      </c>
      <c r="N86" s="453">
        <f>N83-N84</f>
        <v>9964993</v>
      </c>
      <c r="O86" s="453">
        <f>O83-O84</f>
        <v>1409719</v>
      </c>
      <c r="P86" s="454">
        <f t="shared" si="6"/>
        <v>523938531</v>
      </c>
      <c r="Q86" s="1"/>
    </row>
    <row r="87" spans="1:17">
      <c r="A87" s="449" t="s">
        <v>433</v>
      </c>
      <c r="B87" s="450"/>
      <c r="C87" s="450" t="s">
        <v>16</v>
      </c>
      <c r="D87" s="450">
        <v>2025</v>
      </c>
      <c r="E87" s="452"/>
      <c r="F87" s="453">
        <v>0</v>
      </c>
      <c r="G87" s="458">
        <f>G84/G83*100</f>
        <v>62.571435493923346</v>
      </c>
      <c r="H87" s="458">
        <f t="shared" ref="H87:J87" si="7">H84/H83*100</f>
        <v>58.221733738762559</v>
      </c>
      <c r="I87" s="458">
        <f t="shared" si="7"/>
        <v>56.120074872812211</v>
      </c>
      <c r="J87" s="458">
        <f t="shared" si="7"/>
        <v>53.90019569551243</v>
      </c>
      <c r="K87" s="1344">
        <v>0</v>
      </c>
      <c r="L87" s="1344"/>
      <c r="M87" s="458">
        <v>0</v>
      </c>
      <c r="N87" s="458">
        <f>N84/N83*100</f>
        <v>94.642476881720427</v>
      </c>
      <c r="O87" s="458">
        <f>O84/O83*100</f>
        <v>92.672190545220772</v>
      </c>
      <c r="P87" s="459">
        <f>P84/P83*100</f>
        <v>64.113416370104815</v>
      </c>
      <c r="Q87" s="1"/>
    </row>
    <row r="88" spans="1:17">
      <c r="A88" s="449" t="s">
        <v>433</v>
      </c>
      <c r="B88" s="450" t="s">
        <v>449</v>
      </c>
      <c r="C88" s="451" t="s">
        <v>30</v>
      </c>
      <c r="D88" s="450">
        <v>2025</v>
      </c>
      <c r="E88" s="452" t="s">
        <v>11</v>
      </c>
      <c r="F88" s="453">
        <v>0</v>
      </c>
      <c r="G88" s="453">
        <v>5000000</v>
      </c>
      <c r="H88" s="453">
        <v>37394000</v>
      </c>
      <c r="I88" s="453">
        <v>6450000</v>
      </c>
      <c r="J88" s="453">
        <v>23200000</v>
      </c>
      <c r="K88" s="1324">
        <v>0</v>
      </c>
      <c r="L88" s="1324"/>
      <c r="M88" s="453">
        <v>0</v>
      </c>
      <c r="N88" s="453">
        <v>0</v>
      </c>
      <c r="O88" s="453">
        <v>0</v>
      </c>
      <c r="P88" s="454">
        <f t="shared" si="6"/>
        <v>72044000</v>
      </c>
      <c r="Q88" s="1"/>
    </row>
    <row r="89" spans="1:17">
      <c r="A89" s="449" t="s">
        <v>433</v>
      </c>
      <c r="B89" s="450" t="s">
        <v>449</v>
      </c>
      <c r="C89" s="450" t="s">
        <v>30</v>
      </c>
      <c r="D89" s="450">
        <v>2025</v>
      </c>
      <c r="E89" s="455" t="s">
        <v>12</v>
      </c>
      <c r="F89" s="453">
        <v>0</v>
      </c>
      <c r="G89" s="456">
        <v>5000000</v>
      </c>
      <c r="H89" s="456">
        <v>37874000</v>
      </c>
      <c r="I89" s="456">
        <v>6450000</v>
      </c>
      <c r="J89" s="456">
        <v>17196000</v>
      </c>
      <c r="K89" s="1331">
        <v>0</v>
      </c>
      <c r="L89" s="1331"/>
      <c r="M89" s="456">
        <v>0</v>
      </c>
      <c r="N89" s="456">
        <v>0</v>
      </c>
      <c r="O89" s="456">
        <v>124000</v>
      </c>
      <c r="P89" s="454">
        <f t="shared" si="6"/>
        <v>66644000</v>
      </c>
      <c r="Q89" s="1"/>
    </row>
    <row r="90" spans="1:17">
      <c r="A90" s="449" t="s">
        <v>433</v>
      </c>
      <c r="B90" s="450" t="s">
        <v>449</v>
      </c>
      <c r="C90" s="450" t="s">
        <v>30</v>
      </c>
      <c r="D90" s="450">
        <v>2025</v>
      </c>
      <c r="E90" s="455" t="s">
        <v>601</v>
      </c>
      <c r="F90" s="453">
        <v>0</v>
      </c>
      <c r="G90" s="453">
        <v>0</v>
      </c>
      <c r="H90" s="456">
        <v>24927012</v>
      </c>
      <c r="I90" s="456">
        <v>4135250</v>
      </c>
      <c r="J90" s="456">
        <v>3180913</v>
      </c>
      <c r="K90" s="1324">
        <v>0</v>
      </c>
      <c r="L90" s="1324"/>
      <c r="M90" s="453">
        <v>0</v>
      </c>
      <c r="N90" s="453">
        <v>0</v>
      </c>
      <c r="O90" s="453">
        <v>62000</v>
      </c>
      <c r="P90" s="457">
        <f t="shared" si="6"/>
        <v>32305175</v>
      </c>
      <c r="Q90" s="1"/>
    </row>
    <row r="91" spans="1:17">
      <c r="A91" s="449" t="s">
        <v>433</v>
      </c>
      <c r="B91" s="450" t="s">
        <v>449</v>
      </c>
      <c r="C91" s="450" t="s">
        <v>30</v>
      </c>
      <c r="D91" s="450">
        <v>2025</v>
      </c>
      <c r="E91" s="452" t="s">
        <v>14</v>
      </c>
      <c r="F91" s="453">
        <v>0</v>
      </c>
      <c r="G91" s="453">
        <v>0</v>
      </c>
      <c r="H91" s="453">
        <v>0</v>
      </c>
      <c r="I91" s="453">
        <v>0</v>
      </c>
      <c r="J91" s="456">
        <v>4003906</v>
      </c>
      <c r="K91" s="1324">
        <v>0</v>
      </c>
      <c r="L91" s="1324"/>
      <c r="M91" s="453">
        <v>0</v>
      </c>
      <c r="N91" s="453">
        <v>0</v>
      </c>
      <c r="O91" s="453">
        <v>0</v>
      </c>
      <c r="P91" s="454">
        <f t="shared" si="6"/>
        <v>4003906</v>
      </c>
      <c r="Q91" s="1"/>
    </row>
    <row r="92" spans="1:17">
      <c r="A92" s="449" t="s">
        <v>433</v>
      </c>
      <c r="B92" s="450"/>
      <c r="C92" s="450" t="s">
        <v>15</v>
      </c>
      <c r="D92" s="450">
        <v>2025</v>
      </c>
      <c r="E92" s="452"/>
      <c r="F92" s="453">
        <v>0</v>
      </c>
      <c r="G92" s="453">
        <f>G89-G90</f>
        <v>5000000</v>
      </c>
      <c r="H92" s="453">
        <f t="shared" ref="H92:I92" si="8">H89-H90</f>
        <v>12946988</v>
      </c>
      <c r="I92" s="453">
        <f t="shared" si="8"/>
        <v>2314750</v>
      </c>
      <c r="J92" s="453">
        <f>J89-J90-J91</f>
        <v>10011181</v>
      </c>
      <c r="K92" s="1324">
        <v>0</v>
      </c>
      <c r="L92" s="1324"/>
      <c r="M92" s="453">
        <v>0</v>
      </c>
      <c r="N92" s="453">
        <v>0</v>
      </c>
      <c r="O92" s="453">
        <f>O89-O90</f>
        <v>62000</v>
      </c>
      <c r="P92" s="454">
        <f t="shared" si="6"/>
        <v>30334919</v>
      </c>
      <c r="Q92" s="1"/>
    </row>
    <row r="93" spans="1:17">
      <c r="A93" s="449" t="s">
        <v>433</v>
      </c>
      <c r="B93" s="450"/>
      <c r="C93" s="450" t="s">
        <v>16</v>
      </c>
      <c r="D93" s="450">
        <v>2025</v>
      </c>
      <c r="E93" s="452"/>
      <c r="F93" s="453">
        <v>0</v>
      </c>
      <c r="G93" s="453">
        <f>G90/G89*100</f>
        <v>0</v>
      </c>
      <c r="H93" s="453">
        <f t="shared" ref="H93:J93" si="9">H90/H89*100</f>
        <v>65.815630775730057</v>
      </c>
      <c r="I93" s="453">
        <f t="shared" si="9"/>
        <v>64.112403100775197</v>
      </c>
      <c r="J93" s="453">
        <f t="shared" si="9"/>
        <v>18.497982088857874</v>
      </c>
      <c r="K93" s="1324">
        <v>0</v>
      </c>
      <c r="L93" s="1324"/>
      <c r="M93" s="453">
        <v>0</v>
      </c>
      <c r="N93" s="453">
        <v>0</v>
      </c>
      <c r="O93" s="453">
        <f>O90/O89*100</f>
        <v>50</v>
      </c>
      <c r="P93" s="454">
        <f>P90/P89*100</f>
        <v>48.474243742872574</v>
      </c>
      <c r="Q93" s="1"/>
    </row>
    <row r="94" spans="1:17">
      <c r="A94" s="449" t="s">
        <v>433</v>
      </c>
      <c r="B94" s="450" t="s">
        <v>450</v>
      </c>
      <c r="C94" s="451" t="s">
        <v>31</v>
      </c>
      <c r="D94" s="450">
        <v>2025</v>
      </c>
      <c r="E94" s="452" t="s">
        <v>11</v>
      </c>
      <c r="F94" s="453">
        <v>0</v>
      </c>
      <c r="G94" s="453">
        <v>30000000</v>
      </c>
      <c r="H94" s="453">
        <v>55800000</v>
      </c>
      <c r="I94" s="453">
        <v>9222000</v>
      </c>
      <c r="J94" s="453">
        <v>43128000</v>
      </c>
      <c r="K94" s="1324">
        <v>0</v>
      </c>
      <c r="L94" s="1324"/>
      <c r="M94" s="453">
        <v>0</v>
      </c>
      <c r="N94" s="453">
        <v>0</v>
      </c>
      <c r="O94" s="453">
        <v>0</v>
      </c>
      <c r="P94" s="454">
        <f>G94+H94+I94+J94+K94+M94+N94+O94</f>
        <v>138150000</v>
      </c>
      <c r="Q94" s="1"/>
    </row>
    <row r="95" spans="1:17">
      <c r="A95" s="449" t="s">
        <v>433</v>
      </c>
      <c r="B95" s="450" t="s">
        <v>450</v>
      </c>
      <c r="C95" s="450" t="s">
        <v>31</v>
      </c>
      <c r="D95" s="450">
        <v>2025</v>
      </c>
      <c r="E95" s="455" t="s">
        <v>12</v>
      </c>
      <c r="F95" s="453">
        <v>0</v>
      </c>
      <c r="G95" s="456">
        <v>173000000</v>
      </c>
      <c r="H95" s="460">
        <v>58150000</v>
      </c>
      <c r="I95" s="456">
        <v>9622000</v>
      </c>
      <c r="J95" s="456">
        <v>49078000</v>
      </c>
      <c r="K95" s="1331">
        <v>0</v>
      </c>
      <c r="L95" s="1331"/>
      <c r="M95" s="456">
        <v>0</v>
      </c>
      <c r="N95" s="456">
        <v>0</v>
      </c>
      <c r="O95" s="456">
        <v>100000</v>
      </c>
      <c r="P95" s="457">
        <f>G95+H95+I95+J95+K95+M95+N95+O95</f>
        <v>289950000</v>
      </c>
      <c r="Q95" s="1"/>
    </row>
    <row r="96" spans="1:17">
      <c r="A96" s="449" t="s">
        <v>433</v>
      </c>
      <c r="B96" s="450" t="s">
        <v>450</v>
      </c>
      <c r="C96" s="450" t="s">
        <v>31</v>
      </c>
      <c r="D96" s="450">
        <v>2025</v>
      </c>
      <c r="E96" s="455" t="s">
        <v>601</v>
      </c>
      <c r="F96" s="453">
        <v>0</v>
      </c>
      <c r="G96" s="456">
        <v>41682802</v>
      </c>
      <c r="H96" s="456">
        <v>38563996</v>
      </c>
      <c r="I96" s="456">
        <v>6164433</v>
      </c>
      <c r="J96" s="456">
        <v>13883204</v>
      </c>
      <c r="K96" s="1331">
        <v>0</v>
      </c>
      <c r="L96" s="1331"/>
      <c r="M96" s="456">
        <v>0</v>
      </c>
      <c r="N96" s="456">
        <v>0</v>
      </c>
      <c r="O96" s="456">
        <v>100000</v>
      </c>
      <c r="P96" s="457">
        <f t="shared" ref="P96:P98" si="10">G96+H96+I96+J96+K96+M96+N96+O96</f>
        <v>100394435</v>
      </c>
      <c r="Q96" s="1"/>
    </row>
    <row r="97" spans="1:17">
      <c r="A97" s="449" t="s">
        <v>433</v>
      </c>
      <c r="B97" s="450" t="s">
        <v>450</v>
      </c>
      <c r="C97" s="450" t="s">
        <v>31</v>
      </c>
      <c r="D97" s="450">
        <v>2025</v>
      </c>
      <c r="E97" s="452" t="s">
        <v>14</v>
      </c>
      <c r="F97" s="453">
        <v>0</v>
      </c>
      <c r="G97" s="453"/>
      <c r="H97" s="453">
        <v>0</v>
      </c>
      <c r="I97" s="453">
        <v>0</v>
      </c>
      <c r="J97" s="456">
        <v>5552357</v>
      </c>
      <c r="K97" s="1324">
        <v>0</v>
      </c>
      <c r="L97" s="1324"/>
      <c r="M97" s="453">
        <v>0</v>
      </c>
      <c r="N97" s="453">
        <v>0</v>
      </c>
      <c r="O97" s="453">
        <v>0</v>
      </c>
      <c r="P97" s="457">
        <f t="shared" si="10"/>
        <v>5552357</v>
      </c>
      <c r="Q97" s="1"/>
    </row>
    <row r="98" spans="1:17">
      <c r="A98" s="449" t="s">
        <v>433</v>
      </c>
      <c r="B98" s="450"/>
      <c r="C98" s="450" t="s">
        <v>15</v>
      </c>
      <c r="D98" s="450">
        <v>2025</v>
      </c>
      <c r="E98" s="452"/>
      <c r="F98" s="453">
        <v>0</v>
      </c>
      <c r="G98" s="453">
        <f>G95-G96-G97</f>
        <v>131317198</v>
      </c>
      <c r="H98" s="453">
        <f t="shared" ref="H98:J98" si="11">H95-H96-H97</f>
        <v>19586004</v>
      </c>
      <c r="I98" s="453">
        <f t="shared" si="11"/>
        <v>3457567</v>
      </c>
      <c r="J98" s="453">
        <f t="shared" si="11"/>
        <v>29642439</v>
      </c>
      <c r="K98" s="1324">
        <v>0</v>
      </c>
      <c r="L98" s="1324"/>
      <c r="M98" s="453">
        <v>0</v>
      </c>
      <c r="N98" s="453">
        <v>0</v>
      </c>
      <c r="O98" s="453">
        <f>O95-O96-O97</f>
        <v>0</v>
      </c>
      <c r="P98" s="454">
        <f t="shared" si="10"/>
        <v>184003208</v>
      </c>
      <c r="Q98" s="1"/>
    </row>
    <row r="99" spans="1:17">
      <c r="A99" s="449" t="s">
        <v>433</v>
      </c>
      <c r="B99" s="450"/>
      <c r="C99" s="450" t="s">
        <v>16</v>
      </c>
      <c r="D99" s="450">
        <v>2025</v>
      </c>
      <c r="E99" s="452"/>
      <c r="F99" s="453">
        <v>0</v>
      </c>
      <c r="G99" s="453">
        <f>G96/G95*100</f>
        <v>24.094105202312139</v>
      </c>
      <c r="H99" s="453">
        <f>H96/H95*100</f>
        <v>66.318135855546004</v>
      </c>
      <c r="I99" s="453">
        <f>I96/I95*100</f>
        <v>64.066025774267302</v>
      </c>
      <c r="J99" s="453">
        <f>J96/J95*100</f>
        <v>28.288039447410245</v>
      </c>
      <c r="K99" s="1324">
        <v>0</v>
      </c>
      <c r="L99" s="1324"/>
      <c r="M99" s="453">
        <v>0</v>
      </c>
      <c r="N99" s="453">
        <v>0</v>
      </c>
      <c r="O99" s="453">
        <f>O96/O95*100</f>
        <v>100</v>
      </c>
      <c r="P99" s="454">
        <f>P96/P95*100</f>
        <v>34.624740472495255</v>
      </c>
      <c r="Q99" s="1"/>
    </row>
    <row r="100" spans="1:17">
      <c r="A100" s="449" t="s">
        <v>433</v>
      </c>
      <c r="B100" s="450" t="s">
        <v>451</v>
      </c>
      <c r="C100" s="450" t="s">
        <v>199</v>
      </c>
      <c r="D100" s="450">
        <v>2025</v>
      </c>
      <c r="E100" s="452" t="s">
        <v>11</v>
      </c>
      <c r="F100" s="453">
        <v>0</v>
      </c>
      <c r="G100" s="453">
        <v>200000</v>
      </c>
      <c r="H100" s="453">
        <v>12820000</v>
      </c>
      <c r="I100" s="453">
        <v>2180000</v>
      </c>
      <c r="J100" s="453">
        <v>3440000</v>
      </c>
      <c r="K100" s="1324">
        <v>0</v>
      </c>
      <c r="L100" s="1324"/>
      <c r="M100" s="453">
        <v>0</v>
      </c>
      <c r="N100" s="453">
        <v>0</v>
      </c>
      <c r="O100" s="453">
        <v>0</v>
      </c>
      <c r="P100" s="454">
        <f>G100+H100+I100+J100+K100+M100+N100+O100</f>
        <v>18640000</v>
      </c>
      <c r="Q100" s="1"/>
    </row>
    <row r="101" spans="1:17">
      <c r="A101" s="449" t="s">
        <v>433</v>
      </c>
      <c r="B101" s="450" t="s">
        <v>451</v>
      </c>
      <c r="C101" s="450" t="s">
        <v>199</v>
      </c>
      <c r="D101" s="450">
        <v>2025</v>
      </c>
      <c r="E101" s="455" t="s">
        <v>12</v>
      </c>
      <c r="F101" s="453">
        <v>0</v>
      </c>
      <c r="G101" s="456">
        <v>200000</v>
      </c>
      <c r="H101" s="456">
        <v>12820000</v>
      </c>
      <c r="I101" s="456">
        <v>2180000</v>
      </c>
      <c r="J101" s="456">
        <v>3416000</v>
      </c>
      <c r="K101" s="1331">
        <v>0</v>
      </c>
      <c r="L101" s="1331"/>
      <c r="M101" s="456">
        <v>0</v>
      </c>
      <c r="N101" s="456">
        <v>0</v>
      </c>
      <c r="O101" s="456">
        <v>124000</v>
      </c>
      <c r="P101" s="457">
        <f t="shared" ref="P101:P102" si="12">G101+H101+I101+J101+K101+M101+N101+O101</f>
        <v>18740000</v>
      </c>
      <c r="Q101" s="1"/>
    </row>
    <row r="102" spans="1:17">
      <c r="A102" s="449" t="s">
        <v>433</v>
      </c>
      <c r="B102" s="450" t="s">
        <v>451</v>
      </c>
      <c r="C102" s="450" t="s">
        <v>199</v>
      </c>
      <c r="D102" s="450">
        <v>2025</v>
      </c>
      <c r="E102" s="455" t="s">
        <v>601</v>
      </c>
      <c r="F102" s="453">
        <v>0</v>
      </c>
      <c r="G102" s="456">
        <v>0</v>
      </c>
      <c r="H102" s="456">
        <v>7455051</v>
      </c>
      <c r="I102" s="456">
        <v>1209772</v>
      </c>
      <c r="J102" s="456">
        <v>1282252</v>
      </c>
      <c r="K102" s="1331">
        <v>0</v>
      </c>
      <c r="L102" s="1331"/>
      <c r="M102" s="456">
        <v>0</v>
      </c>
      <c r="N102" s="456">
        <v>0</v>
      </c>
      <c r="O102" s="456">
        <v>13272</v>
      </c>
      <c r="P102" s="457">
        <f t="shared" si="12"/>
        <v>9960347</v>
      </c>
      <c r="Q102" s="1"/>
    </row>
    <row r="103" spans="1:17">
      <c r="A103" s="449" t="s">
        <v>433</v>
      </c>
      <c r="B103" s="450" t="s">
        <v>451</v>
      </c>
      <c r="C103" s="450" t="s">
        <v>199</v>
      </c>
      <c r="D103" s="450">
        <v>2025</v>
      </c>
      <c r="E103" s="452" t="s">
        <v>14</v>
      </c>
      <c r="F103" s="453">
        <v>0</v>
      </c>
      <c r="G103" s="453">
        <v>0</v>
      </c>
      <c r="H103" s="453">
        <v>0</v>
      </c>
      <c r="I103" s="453">
        <v>0</v>
      </c>
      <c r="J103" s="453">
        <v>0</v>
      </c>
      <c r="K103" s="1324">
        <v>0</v>
      </c>
      <c r="L103" s="1324"/>
      <c r="M103" s="453">
        <v>0</v>
      </c>
      <c r="N103" s="453">
        <v>0</v>
      </c>
      <c r="O103" s="453">
        <v>0</v>
      </c>
      <c r="P103" s="454">
        <v>0</v>
      </c>
      <c r="Q103" s="1"/>
    </row>
    <row r="104" spans="1:17">
      <c r="A104" s="449" t="s">
        <v>433</v>
      </c>
      <c r="B104" s="450"/>
      <c r="C104" s="450" t="s">
        <v>15</v>
      </c>
      <c r="D104" s="450">
        <v>2025</v>
      </c>
      <c r="E104" s="452"/>
      <c r="F104" s="453">
        <v>0</v>
      </c>
      <c r="G104" s="453">
        <f>G101-G102</f>
        <v>200000</v>
      </c>
      <c r="H104" s="453">
        <f t="shared" ref="H104:J104" si="13">H101-H102</f>
        <v>5364949</v>
      </c>
      <c r="I104" s="453">
        <f t="shared" si="13"/>
        <v>970228</v>
      </c>
      <c r="J104" s="453">
        <f t="shared" si="13"/>
        <v>2133748</v>
      </c>
      <c r="K104" s="1324">
        <v>0</v>
      </c>
      <c r="L104" s="1324"/>
      <c r="M104" s="453">
        <v>0</v>
      </c>
      <c r="N104" s="453">
        <v>0</v>
      </c>
      <c r="O104" s="453">
        <f>O101-O102</f>
        <v>110728</v>
      </c>
      <c r="P104" s="454">
        <f>P101-P102-P103</f>
        <v>8779653</v>
      </c>
      <c r="Q104" s="1"/>
    </row>
    <row r="105" spans="1:17">
      <c r="A105" s="449" t="s">
        <v>433</v>
      </c>
      <c r="B105" s="450"/>
      <c r="C105" s="450" t="s">
        <v>16</v>
      </c>
      <c r="D105" s="450">
        <v>2025</v>
      </c>
      <c r="E105" s="452"/>
      <c r="F105" s="453">
        <v>0</v>
      </c>
      <c r="G105" s="453">
        <f>G102/G101*100</f>
        <v>0</v>
      </c>
      <c r="H105" s="453">
        <f t="shared" ref="H105:J105" si="14">H102/H101*100</f>
        <v>58.151723868954761</v>
      </c>
      <c r="I105" s="453">
        <f t="shared" si="14"/>
        <v>55.494128440366971</v>
      </c>
      <c r="J105" s="453">
        <f t="shared" si="14"/>
        <v>37.536651053864169</v>
      </c>
      <c r="K105" s="1324">
        <v>0</v>
      </c>
      <c r="L105" s="1324"/>
      <c r="M105" s="453">
        <v>0</v>
      </c>
      <c r="N105" s="453">
        <v>0</v>
      </c>
      <c r="O105" s="453">
        <f>O102/O101*100</f>
        <v>10.703225806451613</v>
      </c>
      <c r="P105" s="453">
        <f>P102/P101*100</f>
        <v>53.150197438633938</v>
      </c>
      <c r="Q105" s="1"/>
    </row>
    <row r="106" spans="1:17">
      <c r="A106" s="449" t="s">
        <v>433</v>
      </c>
      <c r="B106" s="450" t="s">
        <v>452</v>
      </c>
      <c r="C106" s="450" t="s">
        <v>216</v>
      </c>
      <c r="D106" s="450">
        <v>2025</v>
      </c>
      <c r="E106" s="452" t="s">
        <v>11</v>
      </c>
      <c r="F106" s="453">
        <v>0</v>
      </c>
      <c r="G106" s="453">
        <v>3000000</v>
      </c>
      <c r="H106" s="453">
        <v>223600000</v>
      </c>
      <c r="I106" s="453">
        <v>37306000</v>
      </c>
      <c r="J106" s="453">
        <v>56400000</v>
      </c>
      <c r="K106" s="1324">
        <v>0</v>
      </c>
      <c r="L106" s="1324"/>
      <c r="M106" s="453">
        <v>2095140000</v>
      </c>
      <c r="N106" s="453">
        <v>0</v>
      </c>
      <c r="O106" s="453">
        <v>0</v>
      </c>
      <c r="P106" s="454">
        <v>2415446000</v>
      </c>
      <c r="Q106" s="1"/>
    </row>
    <row r="107" spans="1:17">
      <c r="A107" s="449" t="s">
        <v>433</v>
      </c>
      <c r="B107" s="450" t="s">
        <v>452</v>
      </c>
      <c r="C107" s="450" t="s">
        <v>216</v>
      </c>
      <c r="D107" s="450">
        <v>2025</v>
      </c>
      <c r="E107" s="455" t="s">
        <v>12</v>
      </c>
      <c r="F107" s="453">
        <v>0</v>
      </c>
      <c r="G107" s="456">
        <v>3000000</v>
      </c>
      <c r="H107" s="456">
        <v>223600000</v>
      </c>
      <c r="I107" s="456">
        <v>37306000</v>
      </c>
      <c r="J107" s="456">
        <v>56232000</v>
      </c>
      <c r="K107" s="1324">
        <v>0</v>
      </c>
      <c r="L107" s="1324"/>
      <c r="M107" s="453">
        <v>2095140000</v>
      </c>
      <c r="N107" s="453">
        <v>0</v>
      </c>
      <c r="O107" s="453">
        <v>368000</v>
      </c>
      <c r="P107" s="457">
        <f>G107+H107+I107+J107+K107+M107+N107+O107</f>
        <v>2415646000</v>
      </c>
      <c r="Q107" s="1"/>
    </row>
    <row r="108" spans="1:17">
      <c r="A108" s="449" t="s">
        <v>433</v>
      </c>
      <c r="B108" s="450" t="s">
        <v>452</v>
      </c>
      <c r="C108" s="450" t="s">
        <v>216</v>
      </c>
      <c r="D108" s="450">
        <v>2025</v>
      </c>
      <c r="E108" s="455" t="s">
        <v>601</v>
      </c>
      <c r="F108" s="453">
        <v>0</v>
      </c>
      <c r="G108" s="456">
        <v>0</v>
      </c>
      <c r="H108" s="456">
        <v>130984081</v>
      </c>
      <c r="I108" s="456">
        <v>21702471</v>
      </c>
      <c r="J108" s="456">
        <v>16414429</v>
      </c>
      <c r="K108" s="1324">
        <v>0</v>
      </c>
      <c r="L108" s="1324"/>
      <c r="M108" s="453">
        <v>698380000</v>
      </c>
      <c r="N108" s="453">
        <v>0</v>
      </c>
      <c r="O108" s="453">
        <v>203944</v>
      </c>
      <c r="P108" s="457">
        <f t="shared" ref="P108:P109" si="15">G108+H108+I108+J108+K108+M108+N108+O108</f>
        <v>867684925</v>
      </c>
      <c r="Q108" s="1"/>
    </row>
    <row r="109" spans="1:17">
      <c r="A109" s="449" t="s">
        <v>433</v>
      </c>
      <c r="B109" s="450" t="s">
        <v>452</v>
      </c>
      <c r="C109" s="450" t="s">
        <v>216</v>
      </c>
      <c r="D109" s="450">
        <v>2025</v>
      </c>
      <c r="E109" s="452" t="s">
        <v>14</v>
      </c>
      <c r="F109" s="453">
        <v>0</v>
      </c>
      <c r="G109" s="453">
        <v>0</v>
      </c>
      <c r="H109" s="453">
        <v>0</v>
      </c>
      <c r="I109" s="453">
        <v>0</v>
      </c>
      <c r="J109" s="453">
        <v>10234407</v>
      </c>
      <c r="K109" s="1324">
        <v>0</v>
      </c>
      <c r="L109" s="1324"/>
      <c r="M109" s="453">
        <v>0</v>
      </c>
      <c r="N109" s="453">
        <v>0</v>
      </c>
      <c r="O109" s="453">
        <v>0</v>
      </c>
      <c r="P109" s="454">
        <f t="shared" si="15"/>
        <v>10234407</v>
      </c>
      <c r="Q109" s="1"/>
    </row>
    <row r="110" spans="1:17">
      <c r="A110" s="449" t="s">
        <v>433</v>
      </c>
      <c r="B110" s="450"/>
      <c r="C110" s="450" t="s">
        <v>15</v>
      </c>
      <c r="D110" s="450">
        <v>2025</v>
      </c>
      <c r="E110" s="452"/>
      <c r="F110" s="453">
        <v>0</v>
      </c>
      <c r="G110" s="453">
        <f>G107-G108-G109</f>
        <v>3000000</v>
      </c>
      <c r="H110" s="453">
        <f t="shared" ref="H110:J110" si="16">H107-H108-H109</f>
        <v>92615919</v>
      </c>
      <c r="I110" s="453">
        <f t="shared" si="16"/>
        <v>15603529</v>
      </c>
      <c r="J110" s="453">
        <f t="shared" si="16"/>
        <v>29583164</v>
      </c>
      <c r="K110" s="1324">
        <v>0</v>
      </c>
      <c r="L110" s="1324"/>
      <c r="M110" s="453">
        <f>M107-M108-M109</f>
        <v>1396760000</v>
      </c>
      <c r="N110" s="453">
        <f t="shared" ref="N110:O111" si="17">N107-N108-N109</f>
        <v>0</v>
      </c>
      <c r="O110" s="453">
        <f t="shared" si="17"/>
        <v>164056</v>
      </c>
      <c r="P110" s="454">
        <f>P107-P108-P109</f>
        <v>1537726668</v>
      </c>
      <c r="Q110" s="1"/>
    </row>
    <row r="111" spans="1:17">
      <c r="A111" s="449" t="s">
        <v>433</v>
      </c>
      <c r="B111" s="450"/>
      <c r="C111" s="450" t="s">
        <v>16</v>
      </c>
      <c r="D111" s="450">
        <v>2025</v>
      </c>
      <c r="E111" s="452"/>
      <c r="F111" s="453">
        <v>0</v>
      </c>
      <c r="G111" s="453">
        <f>G108/G107*100</f>
        <v>0</v>
      </c>
      <c r="H111" s="453">
        <f t="shared" ref="H111:J111" si="18">H108/H107*100</f>
        <v>58.579642665474061</v>
      </c>
      <c r="I111" s="453">
        <f t="shared" si="18"/>
        <v>58.174210582748088</v>
      </c>
      <c r="J111" s="453">
        <f t="shared" si="18"/>
        <v>29.19054808649879</v>
      </c>
      <c r="K111" s="1324">
        <v>0</v>
      </c>
      <c r="L111" s="1324"/>
      <c r="M111" s="453">
        <f>M108/M107*100</f>
        <v>33.333333333333329</v>
      </c>
      <c r="N111" s="453">
        <f t="shared" si="17"/>
        <v>0</v>
      </c>
      <c r="O111" s="453">
        <f t="shared" ref="O111" si="19">O108/O107*100</f>
        <v>55.419565217391309</v>
      </c>
      <c r="P111" s="454">
        <f>P108/P107*100</f>
        <v>35.919374154987942</v>
      </c>
      <c r="Q111" s="1"/>
    </row>
    <row r="112" spans="1:17">
      <c r="A112" s="449" t="s">
        <v>433</v>
      </c>
      <c r="B112" s="450" t="s">
        <v>453</v>
      </c>
      <c r="C112" s="450" t="s">
        <v>32</v>
      </c>
      <c r="D112" s="450">
        <v>2025</v>
      </c>
      <c r="E112" s="452" t="s">
        <v>11</v>
      </c>
      <c r="F112" s="453">
        <v>0</v>
      </c>
      <c r="G112" s="453">
        <v>2000000</v>
      </c>
      <c r="H112" s="453">
        <v>60500000</v>
      </c>
      <c r="I112" s="453">
        <v>10300000</v>
      </c>
      <c r="J112" s="453">
        <v>41550000</v>
      </c>
      <c r="K112" s="1324">
        <v>0</v>
      </c>
      <c r="L112" s="1324"/>
      <c r="M112" s="453">
        <v>8000000</v>
      </c>
      <c r="N112" s="453">
        <v>0</v>
      </c>
      <c r="O112" s="453">
        <v>0</v>
      </c>
      <c r="P112" s="454">
        <f>G112+H112+I112+J112+K112+M112+N112+O112</f>
        <v>122350000</v>
      </c>
      <c r="Q112" s="1"/>
    </row>
    <row r="113" spans="1:17">
      <c r="A113" s="449" t="s">
        <v>433</v>
      </c>
      <c r="B113" s="450" t="s">
        <v>453</v>
      </c>
      <c r="C113" s="450" t="s">
        <v>32</v>
      </c>
      <c r="D113" s="450">
        <v>2025</v>
      </c>
      <c r="E113" s="455" t="s">
        <v>12</v>
      </c>
      <c r="F113" s="453">
        <v>0</v>
      </c>
      <c r="G113" s="456">
        <v>2000000</v>
      </c>
      <c r="H113" s="456">
        <v>60500000</v>
      </c>
      <c r="I113" s="456">
        <v>10300000</v>
      </c>
      <c r="J113" s="456">
        <v>41526000</v>
      </c>
      <c r="K113" s="1324">
        <v>0</v>
      </c>
      <c r="L113" s="1324"/>
      <c r="M113" s="456">
        <v>4800000</v>
      </c>
      <c r="N113" s="453">
        <v>0</v>
      </c>
      <c r="O113" s="453">
        <v>124000</v>
      </c>
      <c r="P113" s="457">
        <f>G113+H113+I113+J113+K113+M113+N113+O113</f>
        <v>119250000</v>
      </c>
      <c r="Q113" s="1"/>
    </row>
    <row r="114" spans="1:17">
      <c r="A114" s="449" t="s">
        <v>433</v>
      </c>
      <c r="B114" s="450" t="s">
        <v>453</v>
      </c>
      <c r="C114" s="450" t="s">
        <v>32</v>
      </c>
      <c r="D114" s="450">
        <v>2025</v>
      </c>
      <c r="E114" s="455" t="s">
        <v>601</v>
      </c>
      <c r="F114" s="453">
        <v>0</v>
      </c>
      <c r="G114" s="456">
        <v>411480</v>
      </c>
      <c r="H114" s="456">
        <v>31481727</v>
      </c>
      <c r="I114" s="456">
        <v>5242585</v>
      </c>
      <c r="J114" s="456">
        <v>18083411</v>
      </c>
      <c r="K114" s="1324">
        <v>0</v>
      </c>
      <c r="L114" s="1324"/>
      <c r="M114" s="456">
        <v>2279346</v>
      </c>
      <c r="N114" s="453">
        <v>0</v>
      </c>
      <c r="O114" s="456">
        <v>6000</v>
      </c>
      <c r="P114" s="457">
        <f t="shared" ref="P114" si="20">G114+H114+I114+J114+K114+M114+N114+O114</f>
        <v>57504549</v>
      </c>
      <c r="Q114" s="1"/>
    </row>
    <row r="115" spans="1:17">
      <c r="A115" s="449" t="s">
        <v>433</v>
      </c>
      <c r="B115" s="450" t="s">
        <v>453</v>
      </c>
      <c r="C115" s="450" t="s">
        <v>32</v>
      </c>
      <c r="D115" s="450">
        <v>2025</v>
      </c>
      <c r="E115" s="452" t="s">
        <v>14</v>
      </c>
      <c r="F115" s="453">
        <v>0</v>
      </c>
      <c r="G115" s="453">
        <v>0</v>
      </c>
      <c r="H115" s="453">
        <v>0</v>
      </c>
      <c r="I115" s="453">
        <v>0</v>
      </c>
      <c r="J115" s="453">
        <v>0</v>
      </c>
      <c r="K115" s="1324">
        <v>0</v>
      </c>
      <c r="L115" s="1324"/>
      <c r="M115" s="453">
        <v>0</v>
      </c>
      <c r="N115" s="453">
        <v>0</v>
      </c>
      <c r="O115" s="453">
        <v>0</v>
      </c>
      <c r="P115" s="453">
        <v>0</v>
      </c>
      <c r="Q115" s="1"/>
    </row>
    <row r="116" spans="1:17">
      <c r="A116" s="449" t="s">
        <v>433</v>
      </c>
      <c r="B116" s="450"/>
      <c r="C116" s="450" t="s">
        <v>15</v>
      </c>
      <c r="D116" s="450">
        <v>2025</v>
      </c>
      <c r="E116" s="452"/>
      <c r="F116" s="453">
        <v>0</v>
      </c>
      <c r="G116" s="453">
        <f>G113-G114-G115</f>
        <v>1588520</v>
      </c>
      <c r="H116" s="453">
        <f t="shared" ref="H116:J116" si="21">H113-H114-H115</f>
        <v>29018273</v>
      </c>
      <c r="I116" s="453">
        <f t="shared" si="21"/>
        <v>5057415</v>
      </c>
      <c r="J116" s="453">
        <f t="shared" si="21"/>
        <v>23442589</v>
      </c>
      <c r="K116" s="1324">
        <v>0</v>
      </c>
      <c r="L116" s="1324"/>
      <c r="M116" s="453">
        <f>M113-M114-M115</f>
        <v>2520654</v>
      </c>
      <c r="N116" s="453">
        <f t="shared" ref="N116:O116" si="22">N113-N114-N115</f>
        <v>0</v>
      </c>
      <c r="O116" s="453">
        <f t="shared" si="22"/>
        <v>118000</v>
      </c>
      <c r="P116" s="457">
        <f>P113-P114</f>
        <v>61745451</v>
      </c>
      <c r="Q116" s="1"/>
    </row>
    <row r="117" spans="1:17">
      <c r="A117" s="449" t="s">
        <v>433</v>
      </c>
      <c r="B117" s="450"/>
      <c r="C117" s="450" t="s">
        <v>16</v>
      </c>
      <c r="D117" s="450">
        <v>2025</v>
      </c>
      <c r="E117" s="452"/>
      <c r="F117" s="453">
        <v>0</v>
      </c>
      <c r="G117" s="453">
        <f>G114/G113*100</f>
        <v>20.574000000000002</v>
      </c>
      <c r="H117" s="453">
        <f t="shared" ref="H117:J117" si="23">H114/H113*100</f>
        <v>52.035912396694215</v>
      </c>
      <c r="I117" s="453">
        <f t="shared" si="23"/>
        <v>50.898883495145633</v>
      </c>
      <c r="J117" s="453">
        <f t="shared" si="23"/>
        <v>43.547201753118529</v>
      </c>
      <c r="K117" s="1324">
        <v>0</v>
      </c>
      <c r="L117" s="1324"/>
      <c r="M117" s="453">
        <f>M114/M113*100</f>
        <v>47.486374999999995</v>
      </c>
      <c r="N117" s="453">
        <v>0</v>
      </c>
      <c r="O117" s="453">
        <f>O114/O113*100</f>
        <v>4.838709677419355</v>
      </c>
      <c r="P117" s="454">
        <f>P114/P113*100</f>
        <v>48.221844025157232</v>
      </c>
      <c r="Q117" s="1"/>
    </row>
    <row r="118" spans="1:17">
      <c r="A118" s="449" t="s">
        <v>433</v>
      </c>
      <c r="B118" s="450"/>
      <c r="C118" s="450" t="s">
        <v>47</v>
      </c>
      <c r="D118" s="450">
        <v>2025</v>
      </c>
      <c r="E118" s="452" t="s">
        <v>601</v>
      </c>
      <c r="F118" s="453">
        <v>0</v>
      </c>
      <c r="G118" s="453">
        <v>0</v>
      </c>
      <c r="H118" s="453">
        <v>2101299</v>
      </c>
      <c r="I118" s="453">
        <v>167751</v>
      </c>
      <c r="J118" s="453">
        <v>358500</v>
      </c>
      <c r="K118" s="1324">
        <v>0</v>
      </c>
      <c r="L118" s="1324"/>
      <c r="M118" s="453">
        <v>0</v>
      </c>
      <c r="N118" s="453">
        <v>0</v>
      </c>
      <c r="O118" s="453">
        <v>0</v>
      </c>
      <c r="P118" s="454">
        <v>2627550</v>
      </c>
      <c r="Q118" s="1"/>
    </row>
    <row r="119" spans="1:17">
      <c r="A119" s="449" t="s">
        <v>433</v>
      </c>
      <c r="B119" s="450" t="s">
        <v>454</v>
      </c>
      <c r="C119" s="450" t="s">
        <v>193</v>
      </c>
      <c r="D119" s="450">
        <v>2025</v>
      </c>
      <c r="E119" s="452" t="s">
        <v>11</v>
      </c>
      <c r="F119" s="453">
        <v>0</v>
      </c>
      <c r="G119" s="453">
        <v>5000000</v>
      </c>
      <c r="H119" s="453">
        <v>226000000</v>
      </c>
      <c r="I119" s="453">
        <v>40036000</v>
      </c>
      <c r="J119" s="453">
        <v>31900000</v>
      </c>
      <c r="K119" s="1324">
        <v>0</v>
      </c>
      <c r="L119" s="1324"/>
      <c r="M119" s="453">
        <v>0</v>
      </c>
      <c r="N119" s="453">
        <v>0</v>
      </c>
      <c r="O119" s="453">
        <v>0</v>
      </c>
      <c r="P119" s="454">
        <f>G119+H119+I119+J119+K119+M119+N119+O119</f>
        <v>302936000</v>
      </c>
      <c r="Q119" s="1"/>
    </row>
    <row r="120" spans="1:17">
      <c r="A120" s="449" t="s">
        <v>433</v>
      </c>
      <c r="B120" s="450" t="s">
        <v>454</v>
      </c>
      <c r="C120" s="450" t="s">
        <v>193</v>
      </c>
      <c r="D120" s="450">
        <v>2025</v>
      </c>
      <c r="E120" s="455" t="s">
        <v>12</v>
      </c>
      <c r="F120" s="453">
        <v>0</v>
      </c>
      <c r="G120" s="456">
        <v>5000000</v>
      </c>
      <c r="H120" s="456">
        <v>226000000</v>
      </c>
      <c r="I120" s="456">
        <v>40036000</v>
      </c>
      <c r="J120" s="456">
        <v>31852000</v>
      </c>
      <c r="K120" s="1331">
        <v>0</v>
      </c>
      <c r="L120" s="1331"/>
      <c r="M120" s="456">
        <v>0</v>
      </c>
      <c r="N120" s="456">
        <v>0</v>
      </c>
      <c r="O120" s="456">
        <v>598000</v>
      </c>
      <c r="P120" s="457">
        <f t="shared" ref="P120:P121" si="24">G120+H120+I120+J120+K120+M120+N120+O120</f>
        <v>303486000</v>
      </c>
      <c r="Q120" s="1"/>
    </row>
    <row r="121" spans="1:17">
      <c r="A121" s="449" t="s">
        <v>433</v>
      </c>
      <c r="B121" s="450" t="s">
        <v>454</v>
      </c>
      <c r="C121" s="450" t="s">
        <v>193</v>
      </c>
      <c r="D121" s="450">
        <v>2025</v>
      </c>
      <c r="E121" s="455" t="s">
        <v>601</v>
      </c>
      <c r="F121" s="453">
        <v>0</v>
      </c>
      <c r="G121" s="456">
        <v>0</v>
      </c>
      <c r="H121" s="456">
        <v>143704255</v>
      </c>
      <c r="I121" s="456">
        <f>167070534-H121</f>
        <v>23366279</v>
      </c>
      <c r="J121" s="456">
        <f>14716620-O121</f>
        <v>14409730</v>
      </c>
      <c r="K121" s="1331">
        <v>0</v>
      </c>
      <c r="L121" s="1331"/>
      <c r="M121" s="456">
        <v>0</v>
      </c>
      <c r="N121" s="456">
        <v>0</v>
      </c>
      <c r="O121" s="456">
        <v>306890</v>
      </c>
      <c r="P121" s="457">
        <f t="shared" si="24"/>
        <v>181787154</v>
      </c>
      <c r="Q121" s="1"/>
    </row>
    <row r="122" spans="1:17">
      <c r="A122" s="449" t="s">
        <v>433</v>
      </c>
      <c r="B122" s="450" t="s">
        <v>454</v>
      </c>
      <c r="C122" s="450" t="s">
        <v>193</v>
      </c>
      <c r="D122" s="450">
        <v>2025</v>
      </c>
      <c r="E122" s="452" t="s">
        <v>14</v>
      </c>
      <c r="F122" s="453">
        <v>0</v>
      </c>
      <c r="G122" s="453">
        <v>0</v>
      </c>
      <c r="H122" s="453">
        <v>0</v>
      </c>
      <c r="I122" s="453">
        <v>0</v>
      </c>
      <c r="J122" s="453">
        <v>2472871</v>
      </c>
      <c r="K122" s="1324">
        <v>0</v>
      </c>
      <c r="L122" s="1324"/>
      <c r="M122" s="453">
        <v>0</v>
      </c>
      <c r="N122" s="453">
        <v>0</v>
      </c>
      <c r="O122" s="453">
        <v>0</v>
      </c>
      <c r="P122" s="454">
        <f>G122+H122+I122+J122+K122+M122+N122+O122</f>
        <v>2472871</v>
      </c>
      <c r="Q122" s="1"/>
    </row>
    <row r="123" spans="1:17">
      <c r="A123" s="449" t="s">
        <v>433</v>
      </c>
      <c r="B123" s="450"/>
      <c r="C123" s="450" t="s">
        <v>15</v>
      </c>
      <c r="D123" s="450">
        <v>2025</v>
      </c>
      <c r="E123" s="452"/>
      <c r="F123" s="453">
        <v>0</v>
      </c>
      <c r="G123" s="453">
        <f>G120-G121</f>
        <v>5000000</v>
      </c>
      <c r="H123" s="453">
        <f t="shared" ref="H123:J123" si="25">H120-H121</f>
        <v>82295745</v>
      </c>
      <c r="I123" s="453">
        <f t="shared" si="25"/>
        <v>16669721</v>
      </c>
      <c r="J123" s="453">
        <f t="shared" si="25"/>
        <v>17442270</v>
      </c>
      <c r="K123" s="1324">
        <v>0</v>
      </c>
      <c r="L123" s="1324"/>
      <c r="M123" s="453">
        <v>0</v>
      </c>
      <c r="N123" s="453">
        <v>0</v>
      </c>
      <c r="O123" s="453">
        <f>O120-O121</f>
        <v>291110</v>
      </c>
      <c r="P123" s="457">
        <f>G123+H123+I123+J123+K123+M123+N123+O123</f>
        <v>121698846</v>
      </c>
      <c r="Q123" s="1"/>
    </row>
    <row r="124" spans="1:17">
      <c r="A124" s="449" t="s">
        <v>433</v>
      </c>
      <c r="B124" s="450"/>
      <c r="C124" s="450" t="s">
        <v>16</v>
      </c>
      <c r="D124" s="450">
        <v>2025</v>
      </c>
      <c r="E124" s="452"/>
      <c r="F124" s="453">
        <v>0</v>
      </c>
      <c r="G124" s="453">
        <f>G121/G120*100</f>
        <v>0</v>
      </c>
      <c r="H124" s="453">
        <f t="shared" ref="H124:J124" si="26">H121/H120*100</f>
        <v>63.585953539823002</v>
      </c>
      <c r="I124" s="453">
        <f t="shared" si="26"/>
        <v>58.363170646418226</v>
      </c>
      <c r="J124" s="453">
        <f t="shared" si="26"/>
        <v>45.239639583071707</v>
      </c>
      <c r="K124" s="1324">
        <v>0</v>
      </c>
      <c r="L124" s="1324"/>
      <c r="M124" s="453">
        <v>0</v>
      </c>
      <c r="N124" s="453">
        <v>0</v>
      </c>
      <c r="O124" s="453">
        <f>O121/O120*100</f>
        <v>51.319397993311036</v>
      </c>
      <c r="P124" s="453">
        <f>P121/P120*100</f>
        <v>59.8996836756885</v>
      </c>
      <c r="Q124" s="1"/>
    </row>
    <row r="125" spans="1:17">
      <c r="A125" s="449" t="s">
        <v>433</v>
      </c>
      <c r="B125" s="450" t="s">
        <v>455</v>
      </c>
      <c r="C125" s="450" t="s">
        <v>33</v>
      </c>
      <c r="D125" s="450">
        <v>2025</v>
      </c>
      <c r="E125" s="452" t="s">
        <v>11</v>
      </c>
      <c r="F125" s="453">
        <v>0</v>
      </c>
      <c r="G125" s="453">
        <v>700000000</v>
      </c>
      <c r="H125" s="453">
        <v>5622365000</v>
      </c>
      <c r="I125" s="453">
        <v>962275000</v>
      </c>
      <c r="J125" s="453">
        <v>2167000000</v>
      </c>
      <c r="K125" s="1324">
        <v>0</v>
      </c>
      <c r="L125" s="1324"/>
      <c r="M125" s="453">
        <v>0</v>
      </c>
      <c r="N125" s="453">
        <v>600000</v>
      </c>
      <c r="O125" s="453">
        <v>120000000</v>
      </c>
      <c r="P125" s="454">
        <v>9572240000</v>
      </c>
      <c r="Q125" s="1"/>
    </row>
    <row r="126" spans="1:17">
      <c r="A126" s="449" t="s">
        <v>433</v>
      </c>
      <c r="B126" s="450" t="s">
        <v>455</v>
      </c>
      <c r="C126" s="450" t="s">
        <v>33</v>
      </c>
      <c r="D126" s="450">
        <v>2025</v>
      </c>
      <c r="E126" s="455" t="s">
        <v>12</v>
      </c>
      <c r="F126" s="453">
        <v>0</v>
      </c>
      <c r="G126" s="456">
        <f>478287000+291000000</f>
        <v>769287000</v>
      </c>
      <c r="H126" s="456">
        <v>5622365000</v>
      </c>
      <c r="I126" s="456">
        <v>962275000</v>
      </c>
      <c r="J126" s="456">
        <v>2167000000</v>
      </c>
      <c r="K126" s="1331">
        <v>0</v>
      </c>
      <c r="L126" s="1331"/>
      <c r="M126" s="456">
        <v>0</v>
      </c>
      <c r="N126" s="456">
        <v>600000</v>
      </c>
      <c r="O126" s="456">
        <v>128150000</v>
      </c>
      <c r="P126" s="457">
        <f>G126+H126+I126+J126+K126+M126+N126+O126</f>
        <v>9649677000</v>
      </c>
      <c r="Q126" s="1"/>
    </row>
    <row r="127" spans="1:17">
      <c r="A127" s="449" t="s">
        <v>433</v>
      </c>
      <c r="B127" s="450" t="s">
        <v>455</v>
      </c>
      <c r="C127" s="450" t="s">
        <v>33</v>
      </c>
      <c r="D127" s="450">
        <v>2025</v>
      </c>
      <c r="E127" s="455" t="s">
        <v>601</v>
      </c>
      <c r="F127" s="453">
        <v>0</v>
      </c>
      <c r="G127" s="456">
        <v>166334277</v>
      </c>
      <c r="H127" s="456">
        <v>3607828382</v>
      </c>
      <c r="I127" s="456">
        <v>538325879</v>
      </c>
      <c r="J127" s="456">
        <f>1079634143-N127</f>
        <v>1079134155</v>
      </c>
      <c r="K127" s="1331">
        <v>0</v>
      </c>
      <c r="L127" s="1331"/>
      <c r="M127" s="456">
        <v>0</v>
      </c>
      <c r="N127" s="456">
        <v>499988</v>
      </c>
      <c r="O127" s="456">
        <v>65756341</v>
      </c>
      <c r="P127" s="457">
        <f t="shared" ref="P127:P128" si="27">G127+H127+I127+J127+K127+M127+N127+O127</f>
        <v>5457879022</v>
      </c>
      <c r="Q127" s="1"/>
    </row>
    <row r="128" spans="1:17">
      <c r="A128" s="449" t="s">
        <v>433</v>
      </c>
      <c r="B128" s="450" t="s">
        <v>455</v>
      </c>
      <c r="C128" s="450" t="s">
        <v>33</v>
      </c>
      <c r="D128" s="450">
        <v>2025</v>
      </c>
      <c r="E128" s="452" t="s">
        <v>14</v>
      </c>
      <c r="F128" s="453">
        <v>0</v>
      </c>
      <c r="G128" s="453"/>
      <c r="H128" s="453">
        <v>0</v>
      </c>
      <c r="I128" s="453">
        <v>0</v>
      </c>
      <c r="J128" s="456">
        <v>14167276</v>
      </c>
      <c r="K128" s="1324">
        <v>0</v>
      </c>
      <c r="L128" s="1324"/>
      <c r="M128" s="453">
        <v>0</v>
      </c>
      <c r="N128" s="453">
        <v>0</v>
      </c>
      <c r="O128" s="453">
        <v>0</v>
      </c>
      <c r="P128" s="457">
        <f t="shared" si="27"/>
        <v>14167276</v>
      </c>
      <c r="Q128" s="1"/>
    </row>
    <row r="129" spans="1:17">
      <c r="A129" s="449" t="s">
        <v>433</v>
      </c>
      <c r="B129" s="450"/>
      <c r="C129" s="450" t="s">
        <v>15</v>
      </c>
      <c r="D129" s="450">
        <v>2025</v>
      </c>
      <c r="E129" s="452"/>
      <c r="F129" s="453">
        <v>0</v>
      </c>
      <c r="G129" s="453">
        <f>G126-G127-G128</f>
        <v>602952723</v>
      </c>
      <c r="H129" s="453">
        <f t="shared" ref="H129:J129" si="28">H126-H127-H128</f>
        <v>2014536618</v>
      </c>
      <c r="I129" s="453">
        <f t="shared" si="28"/>
        <v>423949121</v>
      </c>
      <c r="J129" s="453">
        <f t="shared" si="28"/>
        <v>1073698569</v>
      </c>
      <c r="K129" s="1324">
        <v>0</v>
      </c>
      <c r="L129" s="1324"/>
      <c r="M129" s="453">
        <v>0</v>
      </c>
      <c r="N129" s="453">
        <f>N126-N127</f>
        <v>100012</v>
      </c>
      <c r="O129" s="453">
        <f>O126-O127</f>
        <v>62393659</v>
      </c>
      <c r="P129" s="454">
        <f>G129+H129+I129+J129+N129+O129+M129+K129</f>
        <v>4177630702</v>
      </c>
      <c r="Q129" s="1"/>
    </row>
    <row r="130" spans="1:17">
      <c r="A130" s="449" t="s">
        <v>433</v>
      </c>
      <c r="B130" s="450"/>
      <c r="C130" s="450" t="s">
        <v>16</v>
      </c>
      <c r="D130" s="450">
        <v>2025</v>
      </c>
      <c r="E130" s="452"/>
      <c r="F130" s="453">
        <v>0</v>
      </c>
      <c r="G130" s="453">
        <f>G127/G126*100</f>
        <v>21.62187545090454</v>
      </c>
      <c r="H130" s="453">
        <f t="shared" ref="H130:J130" si="29">H127/H126*100</f>
        <v>64.169230955300833</v>
      </c>
      <c r="I130" s="453">
        <f t="shared" si="29"/>
        <v>55.943039048089162</v>
      </c>
      <c r="J130" s="453">
        <f t="shared" si="29"/>
        <v>49.798530456852788</v>
      </c>
      <c r="K130" s="1324">
        <v>0</v>
      </c>
      <c r="L130" s="1324"/>
      <c r="M130" s="453">
        <v>0</v>
      </c>
      <c r="N130" s="453">
        <f>N127/N126*100</f>
        <v>83.331333333333333</v>
      </c>
      <c r="O130" s="453">
        <f t="shared" ref="O130:P130" si="30">O127/O126*100</f>
        <v>51.312010144362077</v>
      </c>
      <c r="P130" s="453">
        <f t="shared" si="30"/>
        <v>56.560224989914168</v>
      </c>
      <c r="Q130" s="1"/>
    </row>
    <row r="131" spans="1:17">
      <c r="A131" s="449" t="s">
        <v>433</v>
      </c>
      <c r="B131" s="450" t="s">
        <v>456</v>
      </c>
      <c r="C131" s="450" t="s">
        <v>234</v>
      </c>
      <c r="D131" s="450">
        <v>2025</v>
      </c>
      <c r="E131" s="452" t="s">
        <v>11</v>
      </c>
      <c r="F131" s="453">
        <v>0</v>
      </c>
      <c r="G131" s="453">
        <v>2000000</v>
      </c>
      <c r="H131" s="453">
        <v>167005000</v>
      </c>
      <c r="I131" s="453">
        <v>23279000</v>
      </c>
      <c r="J131" s="453">
        <v>20704000</v>
      </c>
      <c r="K131" s="1324">
        <v>0</v>
      </c>
      <c r="L131" s="1324"/>
      <c r="M131" s="453">
        <v>0</v>
      </c>
      <c r="N131" s="453">
        <v>400000</v>
      </c>
      <c r="O131" s="453">
        <v>0</v>
      </c>
      <c r="P131" s="454">
        <f>G132+H132+I132+J132+K132+M132+N132</f>
        <v>213340000</v>
      </c>
      <c r="Q131" s="1"/>
    </row>
    <row r="132" spans="1:17">
      <c r="A132" s="449" t="s">
        <v>433</v>
      </c>
      <c r="B132" s="450" t="s">
        <v>456</v>
      </c>
      <c r="C132" s="450" t="s">
        <v>234</v>
      </c>
      <c r="D132" s="450">
        <v>2025</v>
      </c>
      <c r="E132" s="455" t="s">
        <v>12</v>
      </c>
      <c r="F132" s="453">
        <v>0</v>
      </c>
      <c r="G132" s="456">
        <v>2000000</v>
      </c>
      <c r="H132" s="456">
        <v>167005000</v>
      </c>
      <c r="I132" s="460">
        <v>23279000</v>
      </c>
      <c r="J132" s="456">
        <v>20656000</v>
      </c>
      <c r="K132" s="1331">
        <v>0</v>
      </c>
      <c r="L132" s="1331"/>
      <c r="M132" s="456">
        <v>0</v>
      </c>
      <c r="N132" s="456">
        <v>400000</v>
      </c>
      <c r="O132" s="456">
        <v>498000</v>
      </c>
      <c r="P132" s="457">
        <f>G132+H132+I132+J132+K132+M132+N132+O132</f>
        <v>213838000</v>
      </c>
      <c r="Q132" s="1"/>
    </row>
    <row r="133" spans="1:17">
      <c r="A133" s="449" t="s">
        <v>433</v>
      </c>
      <c r="B133" s="450" t="s">
        <v>456</v>
      </c>
      <c r="C133" s="450" t="s">
        <v>234</v>
      </c>
      <c r="D133" s="450">
        <v>2025</v>
      </c>
      <c r="E133" s="455" t="s">
        <v>601</v>
      </c>
      <c r="F133" s="453">
        <v>0</v>
      </c>
      <c r="G133" s="453">
        <v>0</v>
      </c>
      <c r="H133" s="456">
        <v>106540827</v>
      </c>
      <c r="I133" s="456">
        <v>17704189</v>
      </c>
      <c r="J133" s="456">
        <f>9748964-N133-O133</f>
        <v>9271626</v>
      </c>
      <c r="K133" s="1324">
        <v>0</v>
      </c>
      <c r="L133" s="1324"/>
      <c r="M133" s="453">
        <v>0</v>
      </c>
      <c r="N133" s="456">
        <v>321538</v>
      </c>
      <c r="O133" s="456">
        <v>155800</v>
      </c>
      <c r="P133" s="457">
        <f>G133+H133+I133+J133+K133+M133+N133+O133</f>
        <v>133993980</v>
      </c>
      <c r="Q133" s="1"/>
    </row>
    <row r="134" spans="1:17">
      <c r="A134" s="449" t="s">
        <v>433</v>
      </c>
      <c r="B134" s="450" t="s">
        <v>456</v>
      </c>
      <c r="C134" s="450" t="s">
        <v>234</v>
      </c>
      <c r="D134" s="450">
        <v>2025</v>
      </c>
      <c r="E134" s="452" t="s">
        <v>14</v>
      </c>
      <c r="F134" s="453">
        <v>0</v>
      </c>
      <c r="G134" s="453">
        <v>0</v>
      </c>
      <c r="H134" s="453">
        <v>0</v>
      </c>
      <c r="I134" s="453">
        <v>0</v>
      </c>
      <c r="J134" s="453">
        <v>0</v>
      </c>
      <c r="K134" s="1324">
        <v>0</v>
      </c>
      <c r="L134" s="1324"/>
      <c r="M134" s="453">
        <v>0</v>
      </c>
      <c r="N134" s="453">
        <v>0</v>
      </c>
      <c r="O134" s="453">
        <v>0</v>
      </c>
      <c r="P134" s="454"/>
      <c r="Q134" s="1"/>
    </row>
    <row r="135" spans="1:17">
      <c r="A135" s="449" t="s">
        <v>433</v>
      </c>
      <c r="B135" s="450"/>
      <c r="C135" s="450" t="s">
        <v>15</v>
      </c>
      <c r="D135" s="450">
        <v>2025</v>
      </c>
      <c r="E135" s="452"/>
      <c r="F135" s="453">
        <v>0</v>
      </c>
      <c r="G135" s="453">
        <f>G132-G133</f>
        <v>2000000</v>
      </c>
      <c r="H135" s="453">
        <f t="shared" ref="H135:J135" si="31">H132-H133</f>
        <v>60464173</v>
      </c>
      <c r="I135" s="453">
        <f t="shared" si="31"/>
        <v>5574811</v>
      </c>
      <c r="J135" s="453">
        <f t="shared" si="31"/>
        <v>11384374</v>
      </c>
      <c r="K135" s="1324">
        <v>0</v>
      </c>
      <c r="L135" s="1324"/>
      <c r="M135" s="453">
        <v>0</v>
      </c>
      <c r="N135" s="453">
        <f>N132-N133-N134</f>
        <v>78462</v>
      </c>
      <c r="O135" s="453">
        <f t="shared" ref="O135" si="32">O132-O133-O134</f>
        <v>342200</v>
      </c>
      <c r="P135" s="453">
        <f>P132-P133-P134</f>
        <v>79844020</v>
      </c>
      <c r="Q135" s="1"/>
    </row>
    <row r="136" spans="1:17">
      <c r="A136" s="449" t="s">
        <v>433</v>
      </c>
      <c r="B136" s="450"/>
      <c r="C136" s="450" t="s">
        <v>16</v>
      </c>
      <c r="D136" s="450">
        <v>2025</v>
      </c>
      <c r="E136" s="452"/>
      <c r="F136" s="453">
        <v>0</v>
      </c>
      <c r="G136" s="453">
        <f>G133/G132*100</f>
        <v>0</v>
      </c>
      <c r="H136" s="453">
        <f t="shared" ref="H136:J136" si="33">H133/H132*100</f>
        <v>63.79499236549804</v>
      </c>
      <c r="I136" s="453">
        <f t="shared" si="33"/>
        <v>76.052188667898108</v>
      </c>
      <c r="J136" s="453">
        <f t="shared" si="33"/>
        <v>44.885873353989155</v>
      </c>
      <c r="K136" s="1324">
        <v>0</v>
      </c>
      <c r="L136" s="1324"/>
      <c r="M136" s="453">
        <v>0</v>
      </c>
      <c r="N136" s="453">
        <f>N133/N132*100</f>
        <v>80.384500000000003</v>
      </c>
      <c r="O136" s="453">
        <f t="shared" ref="O136:P136" si="34">O133/O132*100</f>
        <v>31.285140562248998</v>
      </c>
      <c r="P136" s="453">
        <f t="shared" si="34"/>
        <v>62.661444645011642</v>
      </c>
      <c r="Q136" s="1"/>
    </row>
    <row r="137" spans="1:17">
      <c r="A137" s="449" t="s">
        <v>433</v>
      </c>
      <c r="B137" s="450"/>
      <c r="C137" s="450" t="s">
        <v>602</v>
      </c>
      <c r="D137" s="450">
        <v>2025</v>
      </c>
      <c r="E137" s="452" t="s">
        <v>11</v>
      </c>
      <c r="F137" s="453">
        <v>0</v>
      </c>
      <c r="G137" s="453">
        <v>1540990000</v>
      </c>
      <c r="H137" s="453">
        <v>6787684000</v>
      </c>
      <c r="I137" s="453">
        <v>1153554000</v>
      </c>
      <c r="J137" s="453">
        <v>2630192000</v>
      </c>
      <c r="K137" s="1324">
        <v>0</v>
      </c>
      <c r="L137" s="1324"/>
      <c r="M137" s="453">
        <v>2103140000</v>
      </c>
      <c r="N137" s="453">
        <v>37000000</v>
      </c>
      <c r="O137" s="453">
        <v>120360000</v>
      </c>
      <c r="P137" s="454">
        <v>14372920000</v>
      </c>
      <c r="Q137" s="1"/>
    </row>
    <row r="138" spans="1:17">
      <c r="A138" s="449" t="s">
        <v>433</v>
      </c>
      <c r="B138" s="450"/>
      <c r="C138" s="450" t="s">
        <v>602</v>
      </c>
      <c r="D138" s="450">
        <v>2025</v>
      </c>
      <c r="E138" s="455" t="s">
        <v>12</v>
      </c>
      <c r="F138" s="453">
        <v>0</v>
      </c>
      <c r="G138" s="456">
        <f>G132+G126+G113+G107+G101+G95+G89+G83+G120</f>
        <v>1601287000</v>
      </c>
      <c r="H138" s="456">
        <f>H132+H126+H113+H107+H101+H95+H89+H83+H120</f>
        <v>6786514000</v>
      </c>
      <c r="I138" s="456">
        <f>I132+I126+I113+I107+I101+I95+I89+I83+I120</f>
        <v>1153954000</v>
      </c>
      <c r="J138" s="456">
        <f>J132+J126+J113+J107+J101+J95+J89+J83+J120</f>
        <v>2632746000</v>
      </c>
      <c r="K138" s="1324">
        <v>0</v>
      </c>
      <c r="L138" s="1324"/>
      <c r="M138" s="456">
        <f>M83+M89+M95+M101+M107+M113+M120+M126+M132</f>
        <v>2099940000</v>
      </c>
      <c r="N138" s="456">
        <f t="shared" ref="N138:O139" si="35">N83+N89+N95+N101+N107+N113+N120+N126+N132</f>
        <v>187000000</v>
      </c>
      <c r="O138" s="456">
        <f t="shared" si="35"/>
        <v>149323932</v>
      </c>
      <c r="P138" s="456">
        <f>G138+H138+I138+J138+M138+N138+O138</f>
        <v>14610764932</v>
      </c>
      <c r="Q138" s="1"/>
    </row>
    <row r="139" spans="1:17">
      <c r="A139" s="449" t="s">
        <v>433</v>
      </c>
      <c r="B139" s="450"/>
      <c r="C139" s="450" t="s">
        <v>602</v>
      </c>
      <c r="D139" s="450">
        <v>2025</v>
      </c>
      <c r="E139" s="455" t="s">
        <v>601</v>
      </c>
      <c r="F139" s="453">
        <v>0</v>
      </c>
      <c r="G139" s="456">
        <f>G133+G127+G121+G114+G108+G102+G96+G84+G90</f>
        <v>610012032</v>
      </c>
      <c r="H139" s="456">
        <f>H133+H127+H121+H114+H108+H102+H96+H84+H90</f>
        <v>4311679928</v>
      </c>
      <c r="I139" s="456">
        <f>I133+I127+I121+I114+I108+I102+I96+I84+I90</f>
        <v>652929272</v>
      </c>
      <c r="J139" s="456">
        <f>J133+J127+J121+J114+J108+J102+J96+J84+J90</f>
        <v>1288141011</v>
      </c>
      <c r="K139" s="1324">
        <v>0</v>
      </c>
      <c r="L139" s="1324"/>
      <c r="M139" s="456">
        <f>M84+M90+M96+M102+M108+M114+M121+M127+M133</f>
        <v>700659346</v>
      </c>
      <c r="N139" s="456">
        <f>N84+N90+N96+N102+N108+N114+N121+N127+N133</f>
        <v>176856533</v>
      </c>
      <c r="O139" s="456">
        <f t="shared" si="35"/>
        <v>84432460</v>
      </c>
      <c r="P139" s="453">
        <f>G139+H139+I139+J139+M139+N139+O139</f>
        <v>7824710582</v>
      </c>
      <c r="Q139" s="1"/>
    </row>
    <row r="140" spans="1:17">
      <c r="A140" s="449" t="s">
        <v>433</v>
      </c>
      <c r="B140" s="450"/>
      <c r="C140" s="450" t="s">
        <v>602</v>
      </c>
      <c r="D140" s="450">
        <v>2025</v>
      </c>
      <c r="E140" s="452" t="s">
        <v>14</v>
      </c>
      <c r="F140" s="453">
        <v>0</v>
      </c>
      <c r="G140" s="453">
        <v>0</v>
      </c>
      <c r="H140" s="453">
        <v>0</v>
      </c>
      <c r="I140" s="453">
        <v>0</v>
      </c>
      <c r="J140" s="453">
        <f>J134+J128+J122+J109+J103+J97+J92+J85</f>
        <v>68832498</v>
      </c>
      <c r="K140" s="1324">
        <v>0</v>
      </c>
      <c r="L140" s="1324"/>
      <c r="M140" s="453">
        <v>0</v>
      </c>
      <c r="N140" s="453">
        <v>0</v>
      </c>
      <c r="O140" s="453">
        <v>0</v>
      </c>
      <c r="P140" s="456">
        <f t="shared" ref="P140" si="36">G140+H140+I140+J140+M140+N140+O140</f>
        <v>68832498</v>
      </c>
      <c r="Q140" s="1"/>
    </row>
    <row r="141" spans="1:17">
      <c r="A141" s="449" t="s">
        <v>433</v>
      </c>
      <c r="B141" s="450"/>
      <c r="C141" s="450" t="s">
        <v>603</v>
      </c>
      <c r="D141" s="450">
        <v>2025</v>
      </c>
      <c r="E141" s="452" t="s">
        <v>11</v>
      </c>
      <c r="F141" s="453">
        <v>5388</v>
      </c>
      <c r="G141" s="453"/>
      <c r="H141" s="453"/>
      <c r="I141" s="453"/>
      <c r="J141" s="453"/>
      <c r="K141" s="1324"/>
      <c r="L141" s="1324"/>
      <c r="M141" s="453"/>
      <c r="N141" s="453"/>
      <c r="O141" s="453"/>
      <c r="P141" s="454">
        <v>0</v>
      </c>
      <c r="Q141" s="1"/>
    </row>
    <row r="142" spans="1:17">
      <c r="A142" s="449" t="s">
        <v>433</v>
      </c>
      <c r="B142" s="450"/>
      <c r="C142" s="450" t="s">
        <v>603</v>
      </c>
      <c r="D142" s="450">
        <v>2025</v>
      </c>
      <c r="E142" s="452" t="s">
        <v>12</v>
      </c>
      <c r="F142" s="453">
        <v>5388</v>
      </c>
      <c r="G142" s="453"/>
      <c r="H142" s="453"/>
      <c r="I142" s="453"/>
      <c r="J142" s="453"/>
      <c r="K142" s="1324"/>
      <c r="L142" s="1324"/>
      <c r="M142" s="453"/>
      <c r="N142" s="453"/>
      <c r="O142" s="453"/>
      <c r="P142" s="454">
        <v>0</v>
      </c>
      <c r="Q142" s="1"/>
    </row>
    <row r="143" spans="1:17">
      <c r="A143" s="449" t="s">
        <v>433</v>
      </c>
      <c r="B143" s="450"/>
      <c r="C143" s="450" t="s">
        <v>603</v>
      </c>
      <c r="D143" s="450">
        <v>2025</v>
      </c>
      <c r="E143" s="452" t="s">
        <v>604</v>
      </c>
      <c r="F143" s="453">
        <v>4977</v>
      </c>
      <c r="G143" s="453"/>
      <c r="H143" s="453"/>
      <c r="I143" s="453"/>
      <c r="J143" s="453"/>
      <c r="K143" s="1324"/>
      <c r="L143" s="1324"/>
      <c r="M143" s="453"/>
      <c r="N143" s="453"/>
      <c r="O143" s="453"/>
      <c r="P143" s="454">
        <v>0</v>
      </c>
      <c r="Q143" s="1"/>
    </row>
    <row r="144" spans="1:17">
      <c r="A144" s="1"/>
      <c r="B144" s="1"/>
      <c r="C144" s="396"/>
      <c r="D144" s="396"/>
      <c r="E144" s="1"/>
      <c r="F144" s="1"/>
      <c r="G144" s="1"/>
      <c r="H144" s="1"/>
      <c r="I144" s="1"/>
      <c r="J144" s="1"/>
      <c r="K144" s="1"/>
      <c r="L144" s="1"/>
      <c r="M144" s="1"/>
      <c r="N144" s="1"/>
      <c r="O144" s="1"/>
      <c r="P144" s="1"/>
      <c r="Q144" s="1"/>
    </row>
    <row r="145" spans="1:17">
      <c r="A145" s="1"/>
      <c r="B145" s="1"/>
      <c r="C145" s="396"/>
      <c r="D145" s="396"/>
      <c r="E145" s="1"/>
      <c r="F145" s="1"/>
      <c r="G145" s="1"/>
      <c r="H145" s="1"/>
      <c r="I145" s="1"/>
      <c r="J145" s="1"/>
      <c r="K145" s="1"/>
      <c r="L145" s="1"/>
      <c r="M145" s="1"/>
      <c r="N145" s="1"/>
      <c r="O145" s="1"/>
      <c r="P145" s="1"/>
      <c r="Q145" s="1"/>
    </row>
    <row r="146" spans="1:17">
      <c r="A146" s="1"/>
      <c r="B146" s="1325"/>
      <c r="C146" s="1325"/>
      <c r="D146" s="1325"/>
      <c r="E146" s="1325"/>
      <c r="F146" s="1325"/>
      <c r="G146" s="1325"/>
      <c r="H146" s="1325"/>
      <c r="I146" s="1325"/>
      <c r="J146" s="1325"/>
      <c r="K146" s="1325"/>
      <c r="L146" s="1325"/>
      <c r="M146" s="1325"/>
      <c r="N146" s="1325"/>
      <c r="O146" s="1325"/>
      <c r="P146" s="1325"/>
    </row>
    <row r="147" spans="1:17">
      <c r="A147" s="1320"/>
      <c r="B147" s="1320"/>
      <c r="C147" s="1"/>
      <c r="D147" s="1"/>
      <c r="E147" s="1"/>
      <c r="F147" s="1"/>
      <c r="G147" s="1"/>
      <c r="H147" s="1"/>
      <c r="I147" s="1"/>
      <c r="J147" s="1"/>
      <c r="K147" s="1"/>
      <c r="L147" s="1"/>
      <c r="M147" s="1"/>
      <c r="N147" s="1"/>
      <c r="O147" s="1"/>
      <c r="P147" s="1"/>
    </row>
    <row r="148" spans="1:17" ht="15" customHeight="1">
      <c r="A148" s="1"/>
      <c r="B148" s="1"/>
      <c r="C148" s="1"/>
      <c r="D148" s="1441" t="s">
        <v>586</v>
      </c>
      <c r="E148" s="394" t="s">
        <v>577</v>
      </c>
      <c r="F148" s="1306"/>
      <c r="G148" s="1307"/>
      <c r="H148" s="1441" t="s">
        <v>576</v>
      </c>
      <c r="I148" s="394" t="s">
        <v>577</v>
      </c>
      <c r="J148" s="1306"/>
      <c r="K148" s="1444"/>
      <c r="L148" s="1307"/>
      <c r="M148" s="1"/>
      <c r="N148" s="1"/>
      <c r="O148" s="1"/>
      <c r="P148" s="1"/>
    </row>
    <row r="149" spans="1:17">
      <c r="A149" s="1"/>
      <c r="B149" s="1"/>
      <c r="C149" s="1"/>
      <c r="D149" s="1442"/>
      <c r="E149" s="394" t="s">
        <v>579</v>
      </c>
      <c r="F149" s="1306"/>
      <c r="G149" s="1307"/>
      <c r="H149" s="1442"/>
      <c r="I149" s="394" t="s">
        <v>579</v>
      </c>
      <c r="J149" s="1306"/>
      <c r="K149" s="1444"/>
      <c r="L149" s="1307"/>
      <c r="M149" s="1"/>
      <c r="N149" s="1"/>
      <c r="O149" s="1"/>
      <c r="P149" s="1"/>
    </row>
    <row r="150" spans="1:17">
      <c r="A150" s="1"/>
      <c r="B150" s="1"/>
      <c r="C150" s="1"/>
      <c r="D150" s="1443"/>
      <c r="E150" s="394" t="s">
        <v>580</v>
      </c>
      <c r="F150" s="1306"/>
      <c r="G150" s="1307"/>
      <c r="H150" s="1443"/>
      <c r="I150" s="394" t="s">
        <v>580</v>
      </c>
      <c r="J150" s="1306"/>
      <c r="K150" s="1444"/>
      <c r="L150" s="1307"/>
      <c r="M150" s="1"/>
      <c r="N150" s="1"/>
      <c r="O150" s="1"/>
      <c r="P150" s="1"/>
    </row>
    <row r="151" spans="1:17">
      <c r="D151" s="374"/>
      <c r="E151" s="375"/>
      <c r="F151" s="376"/>
      <c r="G151" s="377"/>
      <c r="H151" s="377"/>
      <c r="I151" s="375"/>
      <c r="J151" s="375"/>
      <c r="K151" s="375"/>
    </row>
    <row r="152" spans="1:17">
      <c r="D152" s="374"/>
      <c r="E152" s="375"/>
      <c r="F152" s="376"/>
      <c r="G152" s="377"/>
      <c r="H152" s="377"/>
      <c r="I152" s="375"/>
      <c r="J152" s="375"/>
      <c r="K152" s="375"/>
    </row>
    <row r="153" spans="1:17">
      <c r="D153" s="374"/>
      <c r="E153" s="375"/>
      <c r="F153" s="376"/>
      <c r="G153" s="377"/>
      <c r="H153" s="377"/>
      <c r="I153" s="375"/>
      <c r="J153" s="375"/>
      <c r="K153" s="375"/>
    </row>
    <row r="154" spans="1:17">
      <c r="D154" s="374"/>
      <c r="E154" s="375"/>
      <c r="F154" s="376"/>
      <c r="G154" s="377"/>
      <c r="H154" s="377"/>
      <c r="I154" s="375"/>
      <c r="J154" s="375"/>
      <c r="K154" s="375"/>
    </row>
    <row r="155" spans="1:17">
      <c r="D155" s="374"/>
      <c r="E155" s="375"/>
      <c r="F155" s="376"/>
      <c r="G155" s="377"/>
      <c r="H155" s="377"/>
      <c r="I155" s="375"/>
      <c r="J155" s="375"/>
      <c r="K155" s="375"/>
    </row>
    <row r="156" spans="1:17">
      <c r="D156" s="374"/>
      <c r="E156" s="375"/>
      <c r="F156" s="376"/>
      <c r="G156" s="377"/>
      <c r="H156" s="377"/>
      <c r="I156" s="375"/>
      <c r="J156" s="375"/>
      <c r="K156" s="375"/>
    </row>
    <row r="158" spans="1:17">
      <c r="A158" s="1359" t="s">
        <v>48</v>
      </c>
      <c r="B158" s="1359"/>
      <c r="C158" s="1359"/>
      <c r="D158" s="1359"/>
      <c r="E158" s="1359"/>
      <c r="F158" s="1359"/>
      <c r="G158" s="1359"/>
      <c r="H158" s="1359"/>
      <c r="I158" s="1359"/>
      <c r="J158" s="1359"/>
      <c r="K158" s="1359"/>
      <c r="L158" s="1359"/>
      <c r="M158" s="1359"/>
    </row>
    <row r="159" spans="1:17">
      <c r="A159" s="1360" t="s">
        <v>582</v>
      </c>
      <c r="B159" s="1360"/>
      <c r="C159" s="1360"/>
      <c r="D159" s="1360"/>
      <c r="E159" s="1360"/>
      <c r="F159" s="1360"/>
      <c r="G159" s="1360"/>
      <c r="H159" s="1360"/>
      <c r="I159" s="1360"/>
      <c r="J159" s="1360"/>
      <c r="K159" s="1360"/>
      <c r="L159" s="1360"/>
      <c r="M159" s="1360"/>
    </row>
    <row r="160" spans="1:17">
      <c r="A160" s="1361" t="s">
        <v>17</v>
      </c>
      <c r="B160" s="1361"/>
      <c r="C160" s="1361"/>
      <c r="D160" s="1361"/>
      <c r="E160" s="1361"/>
      <c r="F160" s="1361"/>
      <c r="G160" s="1361"/>
      <c r="H160" s="1361"/>
      <c r="I160" s="1361"/>
      <c r="J160" s="1361"/>
      <c r="K160" s="1361"/>
      <c r="L160" s="1361"/>
      <c r="M160" s="1361"/>
    </row>
    <row r="161" spans="1:13" ht="15.75" thickBot="1">
      <c r="A161" s="162"/>
      <c r="B161" s="162"/>
      <c r="C161" s="162"/>
      <c r="D161" s="162"/>
      <c r="E161" s="162"/>
      <c r="F161" s="162"/>
      <c r="G161" s="162"/>
      <c r="H161" s="162"/>
      <c r="I161" s="162"/>
      <c r="J161" s="162"/>
      <c r="K161" s="162"/>
      <c r="L161" s="162"/>
      <c r="M161" s="162"/>
    </row>
    <row r="162" spans="1:13" ht="15.75" thickTop="1">
      <c r="A162" s="1362" t="s">
        <v>475</v>
      </c>
      <c r="B162" s="1364" t="s">
        <v>19</v>
      </c>
      <c r="C162" s="1364"/>
      <c r="D162" s="1364"/>
      <c r="E162" s="1366" t="s">
        <v>20</v>
      </c>
      <c r="F162" s="1366"/>
      <c r="G162" s="1364" t="s">
        <v>433</v>
      </c>
      <c r="H162" s="1364"/>
      <c r="I162" s="1364"/>
      <c r="J162" s="1364"/>
      <c r="K162" s="1364"/>
      <c r="L162" s="1364"/>
      <c r="M162" s="1368"/>
    </row>
    <row r="163" spans="1:13">
      <c r="A163" s="1363"/>
      <c r="B163" s="1365"/>
      <c r="C163" s="1365"/>
      <c r="D163" s="1365"/>
      <c r="E163" s="1367"/>
      <c r="F163" s="1367"/>
      <c r="G163" s="1365"/>
      <c r="H163" s="1365"/>
      <c r="I163" s="1365"/>
      <c r="J163" s="1365"/>
      <c r="K163" s="1365"/>
      <c r="L163" s="1365"/>
      <c r="M163" s="1369"/>
    </row>
    <row r="164" spans="1:13">
      <c r="A164" s="174" t="s">
        <v>476</v>
      </c>
      <c r="B164" s="1398" t="s">
        <v>249</v>
      </c>
      <c r="C164" s="1398"/>
      <c r="D164" s="1398"/>
      <c r="E164" s="1399" t="s">
        <v>49</v>
      </c>
      <c r="F164" s="1399"/>
      <c r="G164" s="1398" t="s">
        <v>448</v>
      </c>
      <c r="H164" s="1398"/>
      <c r="I164" s="1398"/>
      <c r="J164" s="1398"/>
      <c r="K164" s="1398"/>
      <c r="L164" s="1398"/>
      <c r="M164" s="1400"/>
    </row>
    <row r="165" spans="1:13">
      <c r="A165" s="1401" t="s">
        <v>21</v>
      </c>
      <c r="B165" s="1402"/>
      <c r="C165" s="1351" t="s">
        <v>50</v>
      </c>
      <c r="D165" s="1352"/>
      <c r="E165" s="1352"/>
      <c r="F165" s="1352"/>
      <c r="G165" s="1352"/>
      <c r="H165" s="1352"/>
      <c r="I165" s="1352"/>
      <c r="J165" s="1352"/>
      <c r="K165" s="1352"/>
      <c r="L165" s="1352"/>
      <c r="M165" s="1353"/>
    </row>
    <row r="166" spans="1:13" ht="16.5" customHeight="1">
      <c r="A166" s="1403"/>
      <c r="B166" s="1404"/>
      <c r="C166" s="175" t="s">
        <v>51</v>
      </c>
      <c r="D166" s="176">
        <v>2024</v>
      </c>
      <c r="E166" s="1354" t="s">
        <v>3</v>
      </c>
      <c r="F166" s="1355"/>
      <c r="G166" s="1354" t="s">
        <v>3</v>
      </c>
      <c r="H166" s="1355"/>
      <c r="I166" s="177" t="s">
        <v>3</v>
      </c>
      <c r="J166" s="1354" t="s">
        <v>3</v>
      </c>
      <c r="K166" s="1355"/>
      <c r="L166" s="1356" t="s">
        <v>52</v>
      </c>
      <c r="M166" s="1392" t="s">
        <v>22</v>
      </c>
    </row>
    <row r="167" spans="1:13" ht="27">
      <c r="A167" s="1403"/>
      <c r="B167" s="1404"/>
      <c r="C167" s="130" t="s">
        <v>53</v>
      </c>
      <c r="D167" s="131" t="s">
        <v>23</v>
      </c>
      <c r="E167" s="132" t="s">
        <v>437</v>
      </c>
      <c r="F167" s="133" t="s">
        <v>23</v>
      </c>
      <c r="G167" s="132" t="s">
        <v>438</v>
      </c>
      <c r="H167" s="133" t="s">
        <v>23</v>
      </c>
      <c r="I167" s="134" t="s">
        <v>54</v>
      </c>
      <c r="J167" s="132" t="s">
        <v>24</v>
      </c>
      <c r="K167" s="133" t="s">
        <v>23</v>
      </c>
      <c r="L167" s="1357"/>
      <c r="M167" s="1393"/>
    </row>
    <row r="168" spans="1:13" ht="15.75" thickBot="1">
      <c r="A168" s="1405"/>
      <c r="B168" s="1406"/>
      <c r="C168" s="135" t="s">
        <v>440</v>
      </c>
      <c r="D168" s="135" t="s">
        <v>441</v>
      </c>
      <c r="E168" s="135" t="s">
        <v>442</v>
      </c>
      <c r="F168" s="135" t="s">
        <v>443</v>
      </c>
      <c r="G168" s="135" t="s">
        <v>444</v>
      </c>
      <c r="H168" s="135" t="s">
        <v>445</v>
      </c>
      <c r="I168" s="135" t="s">
        <v>25</v>
      </c>
      <c r="J168" s="135" t="s">
        <v>446</v>
      </c>
      <c r="K168" s="135" t="s">
        <v>447</v>
      </c>
      <c r="L168" s="135" t="s">
        <v>26</v>
      </c>
      <c r="M168" s="136" t="s">
        <v>27</v>
      </c>
    </row>
    <row r="169" spans="1:13" ht="15.75" thickTop="1">
      <c r="A169" s="1342" t="s">
        <v>34</v>
      </c>
      <c r="B169" s="1343"/>
      <c r="C169" s="137"/>
      <c r="D169" s="138"/>
      <c r="E169" s="137"/>
      <c r="F169" s="138"/>
      <c r="G169" s="137"/>
      <c r="H169" s="138"/>
      <c r="I169" s="139"/>
      <c r="J169" s="137"/>
      <c r="K169" s="138"/>
      <c r="L169" s="137"/>
      <c r="M169" s="140"/>
    </row>
    <row r="170" spans="1:13">
      <c r="A170" s="178" t="s">
        <v>28</v>
      </c>
      <c r="B170" s="141" t="s">
        <v>29</v>
      </c>
      <c r="C170" s="137"/>
      <c r="D170" s="138"/>
      <c r="E170" s="137"/>
      <c r="F170" s="138"/>
      <c r="G170" s="137"/>
      <c r="H170" s="138"/>
      <c r="I170" s="142"/>
      <c r="J170" s="137"/>
      <c r="K170" s="138"/>
      <c r="L170" s="137"/>
      <c r="M170" s="140"/>
    </row>
    <row r="171" spans="1:13">
      <c r="A171" s="179" t="s">
        <v>457</v>
      </c>
      <c r="B171" s="180" t="s">
        <v>36</v>
      </c>
      <c r="C171" s="326">
        <v>295080381</v>
      </c>
      <c r="D171" s="327">
        <v>28.3</v>
      </c>
      <c r="E171" s="335">
        <v>382200000</v>
      </c>
      <c r="F171" s="335">
        <v>28.3</v>
      </c>
      <c r="G171" s="335">
        <v>378200000</v>
      </c>
      <c r="H171" s="335">
        <f>G171/G186*100</f>
        <v>24.661990980972959</v>
      </c>
      <c r="I171" s="335">
        <v>-4000000</v>
      </c>
      <c r="J171" s="336">
        <v>220194597</v>
      </c>
      <c r="K171" s="335">
        <f>J171/J186*100</f>
        <v>22.395684922999902</v>
      </c>
      <c r="L171" s="327">
        <f>G171-J171</f>
        <v>158005403</v>
      </c>
      <c r="M171" s="328">
        <v>58.221733738762559</v>
      </c>
    </row>
    <row r="172" spans="1:13">
      <c r="A172" s="179" t="s">
        <v>458</v>
      </c>
      <c r="B172" s="180" t="s">
        <v>37</v>
      </c>
      <c r="C172" s="326">
        <v>47069397</v>
      </c>
      <c r="D172" s="327">
        <v>27.3</v>
      </c>
      <c r="E172" s="335">
        <v>62506000</v>
      </c>
      <c r="F172" s="335">
        <v>27.3</v>
      </c>
      <c r="G172" s="335">
        <v>62506000</v>
      </c>
      <c r="H172" s="335">
        <f>G172/G186*100</f>
        <v>4.0759450244756632</v>
      </c>
      <c r="I172" s="335">
        <v>0</v>
      </c>
      <c r="J172" s="336">
        <v>35078414</v>
      </c>
      <c r="K172" s="335">
        <f>J172/J186*100</f>
        <v>3.5677764951814357</v>
      </c>
      <c r="L172" s="327">
        <f t="shared" ref="L172:L177" si="37">G172-J172</f>
        <v>27427586</v>
      </c>
      <c r="M172" s="328">
        <v>56.120074872812211</v>
      </c>
    </row>
    <row r="173" spans="1:13">
      <c r="A173" s="179" t="s">
        <v>459</v>
      </c>
      <c r="B173" s="180" t="s">
        <v>38</v>
      </c>
      <c r="C173" s="326">
        <v>214488116.49000001</v>
      </c>
      <c r="D173" s="327">
        <v>29.1</v>
      </c>
      <c r="E173" s="335">
        <v>242870000</v>
      </c>
      <c r="F173" s="335">
        <v>29.1</v>
      </c>
      <c r="G173" s="335">
        <v>245790000</v>
      </c>
      <c r="H173" s="335">
        <f>G173/G186*100</f>
        <v>16.027685783218786</v>
      </c>
      <c r="I173" s="335">
        <v>2920000</v>
      </c>
      <c r="J173" s="336">
        <v>132481291</v>
      </c>
      <c r="K173" s="335">
        <f>J173/J186*100</f>
        <v>13.474487075758097</v>
      </c>
      <c r="L173" s="327">
        <f t="shared" si="37"/>
        <v>113308709</v>
      </c>
      <c r="M173" s="328">
        <v>53.90019569551243</v>
      </c>
    </row>
    <row r="174" spans="1:13">
      <c r="A174" s="179" t="s">
        <v>460</v>
      </c>
      <c r="B174" s="180" t="s">
        <v>39</v>
      </c>
      <c r="C174" s="326">
        <v>0</v>
      </c>
      <c r="D174" s="327">
        <v>0</v>
      </c>
      <c r="E174" s="335">
        <v>0</v>
      </c>
      <c r="F174" s="335">
        <v>0</v>
      </c>
      <c r="G174" s="335">
        <v>0</v>
      </c>
      <c r="H174" s="335">
        <v>0</v>
      </c>
      <c r="I174" s="335">
        <v>0</v>
      </c>
      <c r="J174" s="336">
        <v>0</v>
      </c>
      <c r="K174" s="335">
        <v>0</v>
      </c>
      <c r="L174" s="327">
        <f t="shared" si="37"/>
        <v>0</v>
      </c>
      <c r="M174" s="328">
        <v>0</v>
      </c>
    </row>
    <row r="175" spans="1:13">
      <c r="A175" s="179" t="s">
        <v>461</v>
      </c>
      <c r="B175" s="180" t="s">
        <v>40</v>
      </c>
      <c r="C175" s="326">
        <v>0</v>
      </c>
      <c r="D175" s="327">
        <v>0</v>
      </c>
      <c r="E175" s="335">
        <v>0</v>
      </c>
      <c r="F175" s="335">
        <v>0</v>
      </c>
      <c r="G175" s="335">
        <v>0</v>
      </c>
      <c r="H175" s="335">
        <v>0</v>
      </c>
      <c r="I175" s="335">
        <v>0</v>
      </c>
      <c r="J175" s="336">
        <v>0</v>
      </c>
      <c r="K175" s="335">
        <v>0</v>
      </c>
      <c r="L175" s="327">
        <f t="shared" si="37"/>
        <v>0</v>
      </c>
      <c r="M175" s="328">
        <v>0</v>
      </c>
    </row>
    <row r="176" spans="1:13">
      <c r="A176" s="179" t="s">
        <v>462</v>
      </c>
      <c r="B176" s="180" t="s">
        <v>41</v>
      </c>
      <c r="C176" s="326">
        <v>32953830.48</v>
      </c>
      <c r="D176" s="327">
        <v>81.099999999999994</v>
      </c>
      <c r="E176" s="335">
        <v>36000000</v>
      </c>
      <c r="F176" s="335">
        <v>81.099999999999994</v>
      </c>
      <c r="G176" s="335">
        <v>186000000</v>
      </c>
      <c r="H176" s="335">
        <f>G176/G186*100</f>
        <v>12.128848023429324</v>
      </c>
      <c r="I176" s="335">
        <v>150000000</v>
      </c>
      <c r="J176" s="336">
        <v>176035007</v>
      </c>
      <c r="K176" s="335">
        <f>J176/J186*100</f>
        <v>17.904274700210205</v>
      </c>
      <c r="L176" s="327">
        <f t="shared" si="37"/>
        <v>9964993</v>
      </c>
      <c r="M176" s="328">
        <v>94.642476881720427</v>
      </c>
    </row>
    <row r="177" spans="1:13">
      <c r="A177" s="179" t="s">
        <v>463</v>
      </c>
      <c r="B177" s="180" t="s">
        <v>42</v>
      </c>
      <c r="C177" s="326">
        <v>1704793</v>
      </c>
      <c r="D177" s="327">
        <v>79.900000000000006</v>
      </c>
      <c r="E177" s="335">
        <v>360000</v>
      </c>
      <c r="F177" s="335">
        <v>79.900000000000006</v>
      </c>
      <c r="G177" s="335">
        <v>19237932</v>
      </c>
      <c r="H177" s="335">
        <f>G177/G186*100</f>
        <v>1.2544836210379986</v>
      </c>
      <c r="I177" s="335">
        <v>18877932</v>
      </c>
      <c r="J177" s="336">
        <v>17828213</v>
      </c>
      <c r="K177" s="335">
        <f>J177/J186*100</f>
        <v>1.8132826442064371</v>
      </c>
      <c r="L177" s="327">
        <f t="shared" si="37"/>
        <v>1409719</v>
      </c>
      <c r="M177" s="328">
        <v>92.672190545220772</v>
      </c>
    </row>
    <row r="178" spans="1:13">
      <c r="A178" s="181"/>
      <c r="B178" s="182" t="s">
        <v>55</v>
      </c>
      <c r="C178" s="329">
        <v>591296517.97000003</v>
      </c>
      <c r="D178" s="330">
        <v>40.6</v>
      </c>
      <c r="E178" s="337">
        <v>723936000</v>
      </c>
      <c r="F178" s="337">
        <v>40.6</v>
      </c>
      <c r="G178" s="337">
        <v>891733932</v>
      </c>
      <c r="H178" s="337">
        <f>G178/G186*100</f>
        <v>58.148953433134729</v>
      </c>
      <c r="I178" s="337">
        <v>167797932</v>
      </c>
      <c r="J178" s="338">
        <f>SUM(J171:J177)</f>
        <v>581617522</v>
      </c>
      <c r="K178" s="337">
        <f>J178/J186*100</f>
        <v>59.155505838356071</v>
      </c>
      <c r="L178" s="330">
        <f>SUM(L171:L177)</f>
        <v>310116410</v>
      </c>
      <c r="M178" s="331">
        <f>J178/G178*100</f>
        <v>65.223213015516379</v>
      </c>
    </row>
    <row r="179" spans="1:13">
      <c r="A179" s="179" t="s">
        <v>464</v>
      </c>
      <c r="B179" s="180" t="s">
        <v>43</v>
      </c>
      <c r="C179" s="326">
        <v>6069671</v>
      </c>
      <c r="D179" s="327">
        <v>0</v>
      </c>
      <c r="E179" s="335">
        <v>0</v>
      </c>
      <c r="F179" s="335">
        <v>0</v>
      </c>
      <c r="G179" s="335">
        <v>2000000</v>
      </c>
      <c r="H179" s="335">
        <f>G179/G186*100</f>
        <v>0.13041772068203575</v>
      </c>
      <c r="I179" s="335">
        <f>G179-E179</f>
        <v>2000000</v>
      </c>
      <c r="J179" s="336">
        <v>0</v>
      </c>
      <c r="K179" s="335">
        <v>0</v>
      </c>
      <c r="L179" s="327">
        <f t="shared" ref="L179:L181" si="38">G179-J179</f>
        <v>2000000</v>
      </c>
      <c r="M179" s="328">
        <v>0</v>
      </c>
    </row>
    <row r="180" spans="1:13">
      <c r="A180" s="179" t="s">
        <v>465</v>
      </c>
      <c r="B180" s="180" t="s">
        <v>44</v>
      </c>
      <c r="C180" s="326">
        <v>346313346</v>
      </c>
      <c r="D180" s="327">
        <v>0</v>
      </c>
      <c r="E180" s="335">
        <v>793790000</v>
      </c>
      <c r="F180" s="335">
        <v>0</v>
      </c>
      <c r="G180" s="335">
        <v>639800000</v>
      </c>
      <c r="H180" s="335">
        <f>G180/G186*100</f>
        <v>41.720628846183232</v>
      </c>
      <c r="I180" s="335">
        <f>G180-E180</f>
        <v>-153990000</v>
      </c>
      <c r="J180" s="336">
        <v>401583473</v>
      </c>
      <c r="K180" s="335">
        <f>J180/J186*100</f>
        <v>40.844494161643929</v>
      </c>
      <c r="L180" s="327">
        <f t="shared" si="38"/>
        <v>238216527</v>
      </c>
      <c r="M180" s="328">
        <f>J180/G180*100</f>
        <v>62.767032353860586</v>
      </c>
    </row>
    <row r="181" spans="1:13">
      <c r="A181" s="181"/>
      <c r="B181" s="182" t="s">
        <v>56</v>
      </c>
      <c r="C181" s="329">
        <v>352383017</v>
      </c>
      <c r="D181" s="330">
        <v>0</v>
      </c>
      <c r="E181" s="337">
        <v>793790000</v>
      </c>
      <c r="F181" s="337">
        <v>0</v>
      </c>
      <c r="G181" s="337">
        <f>G179+G180</f>
        <v>641800000</v>
      </c>
      <c r="H181" s="337">
        <f>H179+H180</f>
        <v>41.851046566865264</v>
      </c>
      <c r="I181" s="337">
        <f>I179+I180</f>
        <v>-151990000</v>
      </c>
      <c r="J181" s="338">
        <f>J180</f>
        <v>401583473</v>
      </c>
      <c r="K181" s="337">
        <v>0</v>
      </c>
      <c r="L181" s="330">
        <f t="shared" si="38"/>
        <v>240216527</v>
      </c>
      <c r="M181" s="331">
        <v>63</v>
      </c>
    </row>
    <row r="182" spans="1:13">
      <c r="A182" s="179" t="s">
        <v>464</v>
      </c>
      <c r="B182" s="180" t="s">
        <v>43</v>
      </c>
      <c r="C182" s="326">
        <v>0</v>
      </c>
      <c r="D182" s="327">
        <v>0</v>
      </c>
      <c r="E182" s="327">
        <v>0</v>
      </c>
      <c r="F182" s="327">
        <v>0</v>
      </c>
      <c r="G182" s="327">
        <v>0</v>
      </c>
      <c r="H182" s="327">
        <v>0</v>
      </c>
      <c r="I182" s="327">
        <v>0</v>
      </c>
      <c r="J182" s="326">
        <v>0</v>
      </c>
      <c r="K182" s="327">
        <v>0</v>
      </c>
      <c r="L182" s="327">
        <v>0</v>
      </c>
      <c r="M182" s="328">
        <v>0</v>
      </c>
    </row>
    <row r="183" spans="1:13">
      <c r="A183" s="179" t="s">
        <v>465</v>
      </c>
      <c r="B183" s="180" t="s">
        <v>44</v>
      </c>
      <c r="C183" s="326">
        <v>0</v>
      </c>
      <c r="D183" s="327">
        <v>0</v>
      </c>
      <c r="E183" s="327">
        <v>0</v>
      </c>
      <c r="F183" s="327">
        <v>0</v>
      </c>
      <c r="G183" s="327">
        <v>0</v>
      </c>
      <c r="H183" s="327">
        <v>0</v>
      </c>
      <c r="I183" s="327">
        <v>0</v>
      </c>
      <c r="J183" s="326">
        <v>0</v>
      </c>
      <c r="K183" s="327">
        <v>0</v>
      </c>
      <c r="L183" s="327">
        <v>0</v>
      </c>
      <c r="M183" s="328">
        <v>0</v>
      </c>
    </row>
    <row r="184" spans="1:13">
      <c r="A184" s="181"/>
      <c r="B184" s="182" t="s">
        <v>57</v>
      </c>
      <c r="C184" s="329">
        <v>0</v>
      </c>
      <c r="D184" s="330">
        <v>0</v>
      </c>
      <c r="E184" s="330">
        <v>0</v>
      </c>
      <c r="F184" s="330">
        <v>0</v>
      </c>
      <c r="G184" s="330">
        <v>0</v>
      </c>
      <c r="H184" s="330">
        <v>0</v>
      </c>
      <c r="I184" s="330">
        <v>0</v>
      </c>
      <c r="J184" s="329">
        <v>0</v>
      </c>
      <c r="K184" s="330">
        <v>0</v>
      </c>
      <c r="L184" s="330">
        <v>0</v>
      </c>
      <c r="M184" s="331">
        <v>0</v>
      </c>
    </row>
    <row r="185" spans="1:13">
      <c r="A185" s="183"/>
      <c r="B185" s="184" t="s">
        <v>58</v>
      </c>
      <c r="C185" s="332">
        <v>352383017</v>
      </c>
      <c r="D185" s="333">
        <v>0</v>
      </c>
      <c r="E185" s="333">
        <v>793790000</v>
      </c>
      <c r="F185" s="333">
        <v>0</v>
      </c>
      <c r="G185" s="333">
        <f>G181</f>
        <v>641800000</v>
      </c>
      <c r="H185" s="333">
        <v>0</v>
      </c>
      <c r="I185" s="333">
        <f>I181</f>
        <v>-151990000</v>
      </c>
      <c r="J185" s="332">
        <f>J181</f>
        <v>401583473</v>
      </c>
      <c r="K185" s="333">
        <v>0</v>
      </c>
      <c r="L185" s="333">
        <f>L181</f>
        <v>240216527</v>
      </c>
      <c r="M185" s="334">
        <v>63</v>
      </c>
    </row>
    <row r="186" spans="1:13">
      <c r="A186" s="183"/>
      <c r="B186" s="184" t="s">
        <v>59</v>
      </c>
      <c r="C186" s="332">
        <v>943679534.97000003</v>
      </c>
      <c r="D186" s="333">
        <v>21.5</v>
      </c>
      <c r="E186" s="333">
        <v>1517726000</v>
      </c>
      <c r="F186" s="333">
        <v>21.5</v>
      </c>
      <c r="G186" s="333">
        <f>G178+G181</f>
        <v>1533533932</v>
      </c>
      <c r="H186" s="333">
        <v>100</v>
      </c>
      <c r="I186" s="333">
        <f>I178+I181</f>
        <v>15807932</v>
      </c>
      <c r="J186" s="332">
        <f>J178+J181</f>
        <v>983200995</v>
      </c>
      <c r="K186" s="333">
        <f>J186/J189*100</f>
        <v>100</v>
      </c>
      <c r="L186" s="333">
        <f>L178+L181</f>
        <v>550332937</v>
      </c>
      <c r="M186" s="334">
        <f>J186/G186*100</f>
        <v>64.113416370104815</v>
      </c>
    </row>
    <row r="187" spans="1:13">
      <c r="A187" s="181"/>
      <c r="B187" s="182" t="s">
        <v>60</v>
      </c>
      <c r="C187" s="329">
        <v>0</v>
      </c>
      <c r="D187" s="330"/>
      <c r="E187" s="330"/>
      <c r="F187" s="330"/>
      <c r="G187" s="330"/>
      <c r="H187" s="330"/>
      <c r="I187" s="330"/>
      <c r="J187" s="329">
        <v>0</v>
      </c>
      <c r="K187" s="330"/>
      <c r="L187" s="330"/>
      <c r="M187" s="331"/>
    </row>
    <row r="188" spans="1:13">
      <c r="A188" s="181"/>
      <c r="B188" s="182" t="s">
        <v>61</v>
      </c>
      <c r="C188" s="329">
        <v>0</v>
      </c>
      <c r="D188" s="330"/>
      <c r="E188" s="330"/>
      <c r="F188" s="330"/>
      <c r="G188" s="330"/>
      <c r="H188" s="330"/>
      <c r="I188" s="330"/>
      <c r="J188" s="329">
        <v>0</v>
      </c>
      <c r="K188" s="330"/>
      <c r="L188" s="330"/>
      <c r="M188" s="331"/>
    </row>
    <row r="189" spans="1:13" ht="15.75" thickBot="1">
      <c r="A189" s="183"/>
      <c r="B189" s="184" t="s">
        <v>62</v>
      </c>
      <c r="C189" s="332">
        <v>943679534.97000003</v>
      </c>
      <c r="D189" s="333"/>
      <c r="E189" s="333"/>
      <c r="F189" s="333"/>
      <c r="G189" s="333"/>
      <c r="H189" s="333"/>
      <c r="I189" s="333"/>
      <c r="J189" s="332">
        <f>J186+J187+J188</f>
        <v>983200995</v>
      </c>
      <c r="K189" s="333"/>
      <c r="L189" s="333"/>
      <c r="M189" s="334"/>
    </row>
    <row r="190" spans="1:13" ht="15.75" thickTop="1">
      <c r="A190" s="1395" t="s">
        <v>63</v>
      </c>
      <c r="B190" s="1396"/>
      <c r="C190" s="145"/>
      <c r="D190" s="146"/>
      <c r="E190" s="145"/>
      <c r="F190" s="146"/>
      <c r="G190" s="145"/>
      <c r="H190" s="146"/>
      <c r="I190" s="147"/>
      <c r="J190" s="145"/>
      <c r="K190" s="146"/>
      <c r="L190" s="145"/>
      <c r="M190" s="148"/>
    </row>
    <row r="191" spans="1:13">
      <c r="A191" s="188" t="s">
        <v>35</v>
      </c>
      <c r="B191" s="141" t="s">
        <v>29</v>
      </c>
      <c r="C191" s="137"/>
      <c r="D191" s="138"/>
      <c r="E191" s="137"/>
      <c r="F191" s="138"/>
      <c r="G191" s="137"/>
      <c r="H191" s="138"/>
      <c r="I191" s="142"/>
      <c r="J191" s="137"/>
      <c r="K191" s="138"/>
      <c r="L191" s="137"/>
      <c r="M191" s="140"/>
    </row>
    <row r="192" spans="1:13" ht="18">
      <c r="A192" s="179"/>
      <c r="B192" s="189" t="s">
        <v>64</v>
      </c>
      <c r="C192" s="185">
        <v>591296517.97000003</v>
      </c>
      <c r="D192" s="186">
        <v>62.7</v>
      </c>
      <c r="E192" s="186">
        <f>SUM(E194:E200)</f>
        <v>723936000</v>
      </c>
      <c r="F192" s="186">
        <v>47.7</v>
      </c>
      <c r="G192" s="186">
        <f>SUM(G194:G200)</f>
        <v>891733932</v>
      </c>
      <c r="H192" s="186">
        <v>52.9</v>
      </c>
      <c r="I192" s="186">
        <f>SUM(I194:I200)</f>
        <v>167797932</v>
      </c>
      <c r="J192" s="185">
        <f>SUM(J194:J200)</f>
        <v>581617522</v>
      </c>
      <c r="K192" s="186">
        <v>100</v>
      </c>
      <c r="L192" s="186">
        <v>530098620</v>
      </c>
      <c r="M192" s="187">
        <f>L192/L222*100</f>
        <v>40.041028527007057</v>
      </c>
    </row>
    <row r="193" spans="1:13">
      <c r="A193" s="179" t="s">
        <v>65</v>
      </c>
      <c r="B193" s="149" t="s">
        <v>66</v>
      </c>
      <c r="C193" s="150"/>
      <c r="D193" s="151"/>
      <c r="E193" s="151"/>
      <c r="F193" s="151"/>
      <c r="G193" s="151"/>
      <c r="H193" s="151"/>
      <c r="I193" s="151"/>
      <c r="J193" s="150"/>
      <c r="K193" s="151"/>
      <c r="L193" s="151"/>
      <c r="M193" s="152"/>
    </row>
    <row r="194" spans="1:13" ht="18">
      <c r="A194" s="179" t="s">
        <v>250</v>
      </c>
      <c r="B194" s="149" t="s">
        <v>251</v>
      </c>
      <c r="C194" s="340">
        <v>375041629.37</v>
      </c>
      <c r="D194" s="341">
        <v>39.700000000000003</v>
      </c>
      <c r="E194" s="341">
        <v>471036000</v>
      </c>
      <c r="F194" s="341">
        <v>31</v>
      </c>
      <c r="G194" s="341">
        <v>637536000</v>
      </c>
      <c r="H194" s="341">
        <f>G194/G222*100</f>
        <v>49.667809286382052</v>
      </c>
      <c r="I194" s="341">
        <f>G194-E194</f>
        <v>166500000</v>
      </c>
      <c r="J194" s="340">
        <v>437909180</v>
      </c>
      <c r="K194" s="341">
        <f>J194/J222*100</f>
        <v>54.522809010120788</v>
      </c>
      <c r="L194" s="341">
        <v>322799470</v>
      </c>
      <c r="M194" s="342">
        <v>68</v>
      </c>
    </row>
    <row r="195" spans="1:13" ht="18">
      <c r="A195" s="179" t="s">
        <v>252</v>
      </c>
      <c r="B195" s="149" t="s">
        <v>253</v>
      </c>
      <c r="C195" s="299">
        <v>7458105.4000000004</v>
      </c>
      <c r="D195" s="300">
        <v>0.8</v>
      </c>
      <c r="E195" s="341">
        <v>17000000</v>
      </c>
      <c r="F195" s="341">
        <v>1.1000000000000001</v>
      </c>
      <c r="G195" s="341">
        <v>1000000</v>
      </c>
      <c r="H195" s="341">
        <v>0</v>
      </c>
      <c r="I195" s="341">
        <f t="shared" ref="I195:I199" si="39">G195-E195</f>
        <v>-16000000</v>
      </c>
      <c r="J195" s="340">
        <v>163100</v>
      </c>
      <c r="K195" s="300">
        <f>J195/J222*100</f>
        <v>2.0307110596655454E-2</v>
      </c>
      <c r="L195" s="300">
        <v>16985500</v>
      </c>
      <c r="M195" s="339">
        <v>16</v>
      </c>
    </row>
    <row r="196" spans="1:13" ht="45">
      <c r="A196" s="179" t="s">
        <v>254</v>
      </c>
      <c r="B196" s="149" t="s">
        <v>255</v>
      </c>
      <c r="C196" s="299">
        <v>115478063</v>
      </c>
      <c r="D196" s="300">
        <v>12.2</v>
      </c>
      <c r="E196" s="341">
        <v>100000000</v>
      </c>
      <c r="F196" s="341">
        <v>6.6</v>
      </c>
      <c r="G196" s="341">
        <v>100000000</v>
      </c>
      <c r="H196" s="341">
        <f>G196/G222*100</f>
        <v>7.7905889685260199</v>
      </c>
      <c r="I196" s="341">
        <f t="shared" si="39"/>
        <v>0</v>
      </c>
      <c r="J196" s="340">
        <v>52510356</v>
      </c>
      <c r="K196" s="300">
        <f>J196/J222*100</f>
        <v>6.5379129783062568</v>
      </c>
      <c r="L196" s="300">
        <v>89928196</v>
      </c>
      <c r="M196" s="339">
        <v>52</v>
      </c>
    </row>
    <row r="197" spans="1:13">
      <c r="A197" s="179" t="s">
        <v>256</v>
      </c>
      <c r="B197" s="149" t="s">
        <v>257</v>
      </c>
      <c r="C197" s="299">
        <v>29551043</v>
      </c>
      <c r="D197" s="300">
        <v>3.1</v>
      </c>
      <c r="E197" s="341">
        <v>35000000</v>
      </c>
      <c r="F197" s="341">
        <v>2.2999999999999998</v>
      </c>
      <c r="G197" s="341">
        <v>35100000</v>
      </c>
      <c r="H197" s="341">
        <f>G197/G222*100</f>
        <v>2.7344967279526333</v>
      </c>
      <c r="I197" s="341">
        <f t="shared" si="39"/>
        <v>100000</v>
      </c>
      <c r="J197" s="340">
        <v>18152093</v>
      </c>
      <c r="K197" s="300">
        <f>J197/J222*100</f>
        <v>2.2600647462401922</v>
      </c>
      <c r="L197" s="300">
        <v>25801360</v>
      </c>
      <c r="M197" s="339">
        <v>52</v>
      </c>
    </row>
    <row r="198" spans="1:13" ht="18">
      <c r="A198" s="179" t="s">
        <v>258</v>
      </c>
      <c r="B198" s="149" t="s">
        <v>259</v>
      </c>
      <c r="C198" s="299">
        <v>10654292</v>
      </c>
      <c r="D198" s="300">
        <v>1.1000000000000001</v>
      </c>
      <c r="E198" s="300">
        <v>13300000</v>
      </c>
      <c r="F198" s="300">
        <v>0.9</v>
      </c>
      <c r="G198" s="341">
        <v>13400000</v>
      </c>
      <c r="H198" s="341">
        <f>G198/G222*100</f>
        <v>1.0439389217824868</v>
      </c>
      <c r="I198" s="341">
        <f t="shared" si="39"/>
        <v>100000</v>
      </c>
      <c r="J198" s="340">
        <v>8602363</v>
      </c>
      <c r="K198" s="300">
        <f>J198/J222*100</f>
        <v>1.0710554067049467</v>
      </c>
      <c r="L198" s="300">
        <v>9476042</v>
      </c>
      <c r="M198" s="339">
        <v>64</v>
      </c>
    </row>
    <row r="199" spans="1:13" ht="18">
      <c r="A199" s="179" t="s">
        <v>260</v>
      </c>
      <c r="B199" s="149" t="s">
        <v>261</v>
      </c>
      <c r="C199" s="299">
        <v>46685213</v>
      </c>
      <c r="D199" s="300">
        <v>4.9000000000000004</v>
      </c>
      <c r="E199" s="300">
        <v>87600000</v>
      </c>
      <c r="F199" s="300">
        <v>5.8</v>
      </c>
      <c r="G199" s="341">
        <v>104697932</v>
      </c>
      <c r="H199" s="341">
        <f>G199/G222*100</f>
        <v>8.1565855406668746</v>
      </c>
      <c r="I199" s="341">
        <f t="shared" si="39"/>
        <v>17097932</v>
      </c>
      <c r="J199" s="340">
        <v>64280430</v>
      </c>
      <c r="K199" s="300">
        <f>J199/J222*100</f>
        <v>8.0033709454970534</v>
      </c>
      <c r="L199" s="300">
        <v>65108052</v>
      </c>
      <c r="M199" s="339">
        <v>61</v>
      </c>
    </row>
    <row r="200" spans="1:13" ht="27">
      <c r="A200" s="179" t="s">
        <v>262</v>
      </c>
      <c r="B200" s="149" t="s">
        <v>263</v>
      </c>
      <c r="C200" s="299">
        <v>6428172.2000000002</v>
      </c>
      <c r="D200" s="300">
        <v>0.7</v>
      </c>
      <c r="E200" s="300">
        <v>0</v>
      </c>
      <c r="F200" s="300">
        <v>0</v>
      </c>
      <c r="G200" s="300">
        <v>0</v>
      </c>
      <c r="H200" s="300">
        <v>0</v>
      </c>
      <c r="I200" s="300">
        <v>0</v>
      </c>
      <c r="J200" s="299">
        <v>0</v>
      </c>
      <c r="K200" s="300">
        <v>0</v>
      </c>
      <c r="L200" s="300">
        <v>0</v>
      </c>
      <c r="M200" s="339">
        <v>0</v>
      </c>
    </row>
    <row r="201" spans="1:13" ht="18">
      <c r="A201" s="179"/>
      <c r="B201" s="189" t="s">
        <v>67</v>
      </c>
      <c r="C201" s="185">
        <v>352383017</v>
      </c>
      <c r="D201" s="186">
        <v>37.299999999999997</v>
      </c>
      <c r="E201" s="186">
        <f>SUM(E203:E215)</f>
        <v>793790000</v>
      </c>
      <c r="F201" s="186">
        <v>52.3</v>
      </c>
      <c r="G201" s="186">
        <f>SUM(G203:G215)</f>
        <v>641800000</v>
      </c>
      <c r="H201" s="186">
        <f>G201/G222*100</f>
        <v>50</v>
      </c>
      <c r="I201" s="186">
        <f>SUM(I203:I215)</f>
        <v>-151990000</v>
      </c>
      <c r="J201" s="185">
        <f>SUM(J203:J215)</f>
        <v>401583473</v>
      </c>
      <c r="K201" s="186">
        <f>J201/J222*100</f>
        <v>50</v>
      </c>
      <c r="L201" s="186">
        <v>793790000</v>
      </c>
      <c r="M201" s="187">
        <f>L201/L222*100</f>
        <v>59.95897147299295</v>
      </c>
    </row>
    <row r="202" spans="1:13">
      <c r="A202" s="179" t="s">
        <v>65</v>
      </c>
      <c r="B202" s="149" t="s">
        <v>66</v>
      </c>
      <c r="C202" s="150"/>
      <c r="D202" s="151"/>
      <c r="E202" s="151"/>
      <c r="F202" s="151"/>
      <c r="G202" s="151"/>
      <c r="H202" s="151"/>
      <c r="I202" s="151"/>
      <c r="J202" s="150"/>
      <c r="K202" s="151"/>
      <c r="L202" s="151"/>
      <c r="M202" s="152"/>
    </row>
    <row r="203" spans="1:13" ht="18">
      <c r="A203" s="179" t="s">
        <v>264</v>
      </c>
      <c r="B203" s="149" t="s">
        <v>203</v>
      </c>
      <c r="C203" s="326">
        <v>99990</v>
      </c>
      <c r="D203" s="327">
        <v>0</v>
      </c>
      <c r="E203" s="343">
        <v>200000</v>
      </c>
      <c r="F203" s="343">
        <v>0</v>
      </c>
      <c r="G203" s="343">
        <v>200000</v>
      </c>
      <c r="H203" s="343">
        <f>G203/G222*100</f>
        <v>1.558117793705204E-2</v>
      </c>
      <c r="I203" s="343">
        <f>G203-E203</f>
        <v>0</v>
      </c>
      <c r="J203" s="344">
        <v>184800</v>
      </c>
      <c r="K203" s="327">
        <f>J203/J222*100</f>
        <v>2.3008915010802749E-2</v>
      </c>
      <c r="L203" s="327">
        <v>200000</v>
      </c>
      <c r="M203" s="152">
        <v>92</v>
      </c>
    </row>
    <row r="204" spans="1:13" ht="18">
      <c r="A204" s="179" t="s">
        <v>265</v>
      </c>
      <c r="B204" s="149" t="s">
        <v>266</v>
      </c>
      <c r="C204" s="326">
        <v>185511</v>
      </c>
      <c r="D204" s="327">
        <v>0</v>
      </c>
      <c r="E204" s="343">
        <v>150000</v>
      </c>
      <c r="F204" s="343">
        <v>0</v>
      </c>
      <c r="G204" s="343">
        <v>300000</v>
      </c>
      <c r="H204" s="343">
        <v>0</v>
      </c>
      <c r="I204" s="343">
        <f t="shared" ref="I204:I215" si="40">G204-E204</f>
        <v>150000</v>
      </c>
      <c r="J204" s="344">
        <v>56453</v>
      </c>
      <c r="K204" s="327">
        <f>J204/J222*100</f>
        <v>7.0288002116063175E-3</v>
      </c>
      <c r="L204" s="327">
        <v>150000</v>
      </c>
      <c r="M204" s="152">
        <v>19</v>
      </c>
    </row>
    <row r="205" spans="1:13" ht="18">
      <c r="A205" s="179" t="s">
        <v>267</v>
      </c>
      <c r="B205" s="149" t="s">
        <v>268</v>
      </c>
      <c r="C205" s="326">
        <v>0</v>
      </c>
      <c r="D205" s="327">
        <v>0</v>
      </c>
      <c r="E205" s="327">
        <v>150000</v>
      </c>
      <c r="F205" s="327">
        <v>0</v>
      </c>
      <c r="G205" s="327">
        <v>0</v>
      </c>
      <c r="H205" s="327">
        <v>0</v>
      </c>
      <c r="I205" s="343">
        <f t="shared" si="40"/>
        <v>-150000</v>
      </c>
      <c r="J205" s="326">
        <v>0</v>
      </c>
      <c r="K205" s="327">
        <v>0</v>
      </c>
      <c r="L205" s="327">
        <v>150000</v>
      </c>
      <c r="M205" s="152">
        <v>0</v>
      </c>
    </row>
    <row r="206" spans="1:13" ht="27">
      <c r="A206" s="179" t="s">
        <v>294</v>
      </c>
      <c r="B206" s="149" t="s">
        <v>295</v>
      </c>
      <c r="C206" s="326">
        <v>0</v>
      </c>
      <c r="D206" s="327">
        <v>0</v>
      </c>
      <c r="E206" s="343">
        <v>2500000</v>
      </c>
      <c r="F206" s="343">
        <v>0.2</v>
      </c>
      <c r="G206" s="343">
        <v>2500000</v>
      </c>
      <c r="H206" s="343">
        <f>G206/G222*100</f>
        <v>0.19476472421315053</v>
      </c>
      <c r="I206" s="343">
        <f t="shared" si="40"/>
        <v>0</v>
      </c>
      <c r="J206" s="344">
        <v>0</v>
      </c>
      <c r="K206" s="327">
        <v>0</v>
      </c>
      <c r="L206" s="327">
        <v>2500000</v>
      </c>
      <c r="M206" s="152">
        <v>0</v>
      </c>
    </row>
    <row r="207" spans="1:13" ht="27">
      <c r="A207" s="179" t="s">
        <v>273</v>
      </c>
      <c r="B207" s="149" t="s">
        <v>274</v>
      </c>
      <c r="C207" s="326">
        <v>219679440</v>
      </c>
      <c r="D207" s="327">
        <v>23.3</v>
      </c>
      <c r="E207" s="327">
        <v>0</v>
      </c>
      <c r="F207" s="327">
        <v>0</v>
      </c>
      <c r="G207" s="327">
        <v>0</v>
      </c>
      <c r="H207" s="327">
        <v>0</v>
      </c>
      <c r="I207" s="343">
        <f t="shared" si="40"/>
        <v>0</v>
      </c>
      <c r="J207" s="326">
        <v>0</v>
      </c>
      <c r="K207" s="327">
        <v>0</v>
      </c>
      <c r="L207" s="327">
        <v>0</v>
      </c>
      <c r="M207" s="152">
        <v>0</v>
      </c>
    </row>
    <row r="208" spans="1:13" ht="36">
      <c r="A208" s="179" t="s">
        <v>275</v>
      </c>
      <c r="B208" s="149" t="s">
        <v>276</v>
      </c>
      <c r="C208" s="326">
        <v>122953286</v>
      </c>
      <c r="D208" s="327">
        <v>13</v>
      </c>
      <c r="E208" s="343">
        <v>626200000</v>
      </c>
      <c r="F208" s="343">
        <v>41.3</v>
      </c>
      <c r="G208" s="343">
        <v>626200000</v>
      </c>
      <c r="H208" s="343">
        <f>G208/G222*100</f>
        <v>48.784668120909942</v>
      </c>
      <c r="I208" s="343">
        <f t="shared" si="40"/>
        <v>0</v>
      </c>
      <c r="J208" s="344">
        <v>401242220</v>
      </c>
      <c r="K208" s="327">
        <f>J208/J222*100</f>
        <v>49.95751157319166</v>
      </c>
      <c r="L208" s="327">
        <v>626200000</v>
      </c>
      <c r="M208" s="152">
        <f>J208/G208*100</f>
        <v>64.075729798786327</v>
      </c>
    </row>
    <row r="209" spans="1:13" ht="27">
      <c r="A209" s="179" t="s">
        <v>278</v>
      </c>
      <c r="B209" s="149" t="s">
        <v>279</v>
      </c>
      <c r="C209" s="326">
        <v>5786431</v>
      </c>
      <c r="D209" s="327">
        <v>0.6</v>
      </c>
      <c r="E209" s="343">
        <v>2000000</v>
      </c>
      <c r="F209" s="343">
        <v>0.1</v>
      </c>
      <c r="G209" s="343">
        <v>2000000</v>
      </c>
      <c r="H209" s="327">
        <f>G209/G222*100</f>
        <v>0.1558117793705204</v>
      </c>
      <c r="I209" s="343">
        <f t="shared" si="40"/>
        <v>0</v>
      </c>
      <c r="J209" s="326">
        <v>0</v>
      </c>
      <c r="K209" s="327">
        <v>0</v>
      </c>
      <c r="L209" s="327">
        <v>2000000</v>
      </c>
      <c r="M209" s="152">
        <v>0</v>
      </c>
    </row>
    <row r="210" spans="1:13">
      <c r="A210" s="179" t="s">
        <v>280</v>
      </c>
      <c r="B210" s="149" t="s">
        <v>281</v>
      </c>
      <c r="C210" s="326">
        <v>283240</v>
      </c>
      <c r="D210" s="327">
        <v>0</v>
      </c>
      <c r="E210" s="327">
        <v>0</v>
      </c>
      <c r="F210" s="327">
        <v>0</v>
      </c>
      <c r="G210" s="327">
        <v>0</v>
      </c>
      <c r="H210" s="327">
        <v>0</v>
      </c>
      <c r="I210" s="343">
        <f t="shared" si="40"/>
        <v>0</v>
      </c>
      <c r="J210" s="326">
        <v>0</v>
      </c>
      <c r="K210" s="327">
        <v>0</v>
      </c>
      <c r="L210" s="327">
        <v>0</v>
      </c>
      <c r="M210" s="152">
        <v>0</v>
      </c>
    </row>
    <row r="211" spans="1:13">
      <c r="A211" s="179" t="s">
        <v>282</v>
      </c>
      <c r="B211" s="149" t="s">
        <v>283</v>
      </c>
      <c r="C211" s="326">
        <v>421992</v>
      </c>
      <c r="D211" s="327">
        <v>0</v>
      </c>
      <c r="E211" s="343">
        <v>5500000</v>
      </c>
      <c r="F211" s="343">
        <v>0.4</v>
      </c>
      <c r="G211" s="343">
        <v>5100000</v>
      </c>
      <c r="H211" s="327">
        <f>G211/G222*100</f>
        <v>0.39732003739482702</v>
      </c>
      <c r="I211" s="343">
        <f t="shared" si="40"/>
        <v>-400000</v>
      </c>
      <c r="J211" s="326">
        <v>0</v>
      </c>
      <c r="K211" s="327">
        <v>0</v>
      </c>
      <c r="L211" s="327">
        <v>5500000</v>
      </c>
      <c r="M211" s="152">
        <v>0</v>
      </c>
    </row>
    <row r="212" spans="1:13">
      <c r="A212" s="179" t="s">
        <v>477</v>
      </c>
      <c r="B212" s="149" t="s">
        <v>478</v>
      </c>
      <c r="C212" s="326">
        <v>0</v>
      </c>
      <c r="D212" s="327">
        <v>0</v>
      </c>
      <c r="E212" s="327">
        <v>151990000</v>
      </c>
      <c r="F212" s="327">
        <v>10</v>
      </c>
      <c r="G212" s="327">
        <v>0</v>
      </c>
      <c r="H212" s="327">
        <v>9</v>
      </c>
      <c r="I212" s="343">
        <f t="shared" si="40"/>
        <v>-151990000</v>
      </c>
      <c r="J212" s="326">
        <v>0</v>
      </c>
      <c r="K212" s="327">
        <v>0</v>
      </c>
      <c r="L212" s="327">
        <v>151990000</v>
      </c>
      <c r="M212" s="152">
        <v>0</v>
      </c>
    </row>
    <row r="213" spans="1:13">
      <c r="A213" s="179" t="s">
        <v>284</v>
      </c>
      <c r="B213" s="149" t="s">
        <v>285</v>
      </c>
      <c r="C213" s="326">
        <v>100000</v>
      </c>
      <c r="D213" s="327">
        <v>0</v>
      </c>
      <c r="E213" s="327">
        <v>0</v>
      </c>
      <c r="F213" s="327">
        <v>0</v>
      </c>
      <c r="G213" s="327">
        <v>0</v>
      </c>
      <c r="H213" s="327">
        <v>0</v>
      </c>
      <c r="I213" s="343">
        <f t="shared" si="40"/>
        <v>0</v>
      </c>
      <c r="J213" s="326">
        <v>0</v>
      </c>
      <c r="K213" s="327">
        <v>0</v>
      </c>
      <c r="L213" s="327">
        <v>0</v>
      </c>
      <c r="M213" s="152">
        <v>0</v>
      </c>
    </row>
    <row r="214" spans="1:13" ht="18">
      <c r="A214" s="179" t="s">
        <v>286</v>
      </c>
      <c r="B214" s="149" t="s">
        <v>287</v>
      </c>
      <c r="C214" s="326">
        <v>0</v>
      </c>
      <c r="D214" s="327">
        <v>0</v>
      </c>
      <c r="E214" s="327">
        <v>100000</v>
      </c>
      <c r="F214" s="327">
        <v>0</v>
      </c>
      <c r="G214" s="327">
        <v>500000</v>
      </c>
      <c r="H214" s="327">
        <v>0</v>
      </c>
      <c r="I214" s="343">
        <f t="shared" si="40"/>
        <v>400000</v>
      </c>
      <c r="J214" s="326">
        <v>100000</v>
      </c>
      <c r="K214" s="327">
        <f>J214/J222*100</f>
        <v>1.2450711585932224E-2</v>
      </c>
      <c r="L214" s="327">
        <v>100000</v>
      </c>
      <c r="M214" s="152">
        <v>0</v>
      </c>
    </row>
    <row r="215" spans="1:13" ht="18">
      <c r="A215" s="179" t="s">
        <v>76</v>
      </c>
      <c r="B215" s="149" t="s">
        <v>77</v>
      </c>
      <c r="C215" s="326">
        <v>2873127</v>
      </c>
      <c r="D215" s="327">
        <v>0.3</v>
      </c>
      <c r="E215" s="327">
        <v>5000000</v>
      </c>
      <c r="F215" s="327">
        <v>0.3</v>
      </c>
      <c r="G215" s="327">
        <v>5000000</v>
      </c>
      <c r="H215" s="327">
        <f>G215/G222*100</f>
        <v>0.38952944842630105</v>
      </c>
      <c r="I215" s="343">
        <f t="shared" si="40"/>
        <v>0</v>
      </c>
      <c r="J215" s="326">
        <v>0</v>
      </c>
      <c r="K215" s="327">
        <v>0</v>
      </c>
      <c r="L215" s="327">
        <v>5000000</v>
      </c>
      <c r="M215" s="152">
        <v>0</v>
      </c>
    </row>
    <row r="216" spans="1:13" ht="36">
      <c r="A216" s="179"/>
      <c r="B216" s="153" t="s">
        <v>56</v>
      </c>
      <c r="C216" s="154">
        <v>352383017</v>
      </c>
      <c r="D216" s="155">
        <v>37.299999999999997</v>
      </c>
      <c r="E216" s="155">
        <v>793790000</v>
      </c>
      <c r="F216" s="155">
        <v>52.3</v>
      </c>
      <c r="G216" s="155">
        <v>641800000</v>
      </c>
      <c r="H216" s="155"/>
      <c r="I216" s="155">
        <v>0</v>
      </c>
      <c r="J216" s="154">
        <f>SUM(J203:J215)</f>
        <v>401583473</v>
      </c>
      <c r="K216" s="155"/>
      <c r="L216" s="155">
        <v>793790000</v>
      </c>
      <c r="M216" s="156"/>
    </row>
    <row r="217" spans="1:13">
      <c r="A217" s="179" t="s">
        <v>65</v>
      </c>
      <c r="B217" s="149" t="s">
        <v>66</v>
      </c>
      <c r="C217" s="150"/>
      <c r="D217" s="151"/>
      <c r="E217" s="151"/>
      <c r="F217" s="151"/>
      <c r="G217" s="151"/>
      <c r="H217" s="151"/>
      <c r="I217" s="151"/>
      <c r="J217" s="150"/>
      <c r="K217" s="151"/>
      <c r="L217" s="151"/>
      <c r="M217" s="152"/>
    </row>
    <row r="218" spans="1:13">
      <c r="A218" s="179" t="s">
        <v>288</v>
      </c>
      <c r="B218" s="149" t="s">
        <v>289</v>
      </c>
      <c r="C218" s="150">
        <v>0</v>
      </c>
      <c r="D218" s="151">
        <v>0</v>
      </c>
      <c r="E218" s="151">
        <v>0</v>
      </c>
      <c r="F218" s="151">
        <v>0</v>
      </c>
      <c r="G218" s="151">
        <v>0</v>
      </c>
      <c r="H218" s="151">
        <v>0</v>
      </c>
      <c r="I218" s="151">
        <v>0</v>
      </c>
      <c r="J218" s="150">
        <v>0</v>
      </c>
      <c r="K218" s="151">
        <v>0</v>
      </c>
      <c r="L218" s="151">
        <v>0</v>
      </c>
      <c r="M218" s="152">
        <v>0</v>
      </c>
    </row>
    <row r="219" spans="1:13" ht="27">
      <c r="A219" s="179"/>
      <c r="B219" s="153" t="s">
        <v>57</v>
      </c>
      <c r="C219" s="154">
        <v>0</v>
      </c>
      <c r="D219" s="155">
        <v>0</v>
      </c>
      <c r="E219" s="155">
        <v>0</v>
      </c>
      <c r="F219" s="155">
        <v>0</v>
      </c>
      <c r="G219" s="155">
        <v>0</v>
      </c>
      <c r="H219" s="155">
        <v>0</v>
      </c>
      <c r="I219" s="155">
        <v>0</v>
      </c>
      <c r="J219" s="154">
        <v>0</v>
      </c>
      <c r="K219" s="155">
        <v>0</v>
      </c>
      <c r="L219" s="155">
        <v>0</v>
      </c>
      <c r="M219" s="156">
        <v>0</v>
      </c>
    </row>
    <row r="220" spans="1:13">
      <c r="A220" s="179" t="s">
        <v>65</v>
      </c>
      <c r="B220" s="149" t="s">
        <v>66</v>
      </c>
      <c r="C220" s="150"/>
      <c r="D220" s="151"/>
      <c r="E220" s="151"/>
      <c r="F220" s="151"/>
      <c r="G220" s="151"/>
      <c r="H220" s="151"/>
      <c r="I220" s="151"/>
      <c r="J220" s="150"/>
      <c r="K220" s="151"/>
      <c r="L220" s="151"/>
      <c r="M220" s="152"/>
    </row>
    <row r="221" spans="1:13">
      <c r="A221" s="179" t="s">
        <v>65</v>
      </c>
      <c r="B221" s="149" t="s">
        <v>66</v>
      </c>
      <c r="C221" s="150"/>
      <c r="D221" s="151"/>
      <c r="E221" s="151"/>
      <c r="F221" s="151"/>
      <c r="G221" s="151"/>
      <c r="H221" s="151"/>
      <c r="I221" s="151"/>
      <c r="J221" s="150"/>
      <c r="K221" s="151"/>
      <c r="L221" s="151"/>
      <c r="M221" s="152"/>
    </row>
    <row r="222" spans="1:13" ht="27.75" thickBot="1">
      <c r="A222" s="179"/>
      <c r="B222" s="190" t="s">
        <v>62</v>
      </c>
      <c r="C222" s="191">
        <v>943679534.97000003</v>
      </c>
      <c r="D222" s="192"/>
      <c r="E222" s="192">
        <v>1517726000</v>
      </c>
      <c r="F222" s="192"/>
      <c r="G222" s="192">
        <f>G201+G216</f>
        <v>1283600000</v>
      </c>
      <c r="H222" s="192"/>
      <c r="I222" s="192">
        <v>167797932</v>
      </c>
      <c r="J222" s="191">
        <f>J201+J216</f>
        <v>803166946</v>
      </c>
      <c r="K222" s="192"/>
      <c r="L222" s="192">
        <v>1323888620</v>
      </c>
      <c r="M222" s="193">
        <f>J222/G222*100</f>
        <v>62.571435493923346</v>
      </c>
    </row>
    <row r="223" spans="1:13" ht="15.75" thickTop="1">
      <c r="A223" s="1397"/>
      <c r="B223" s="1397"/>
      <c r="C223" s="1397"/>
      <c r="D223" s="1397"/>
      <c r="E223" s="1397"/>
      <c r="F223" s="1397"/>
      <c r="G223" s="1397"/>
      <c r="H223" s="1397"/>
      <c r="I223" s="1397"/>
      <c r="J223" s="1397"/>
      <c r="K223" s="1397"/>
      <c r="L223" s="1397"/>
      <c r="M223" s="1397"/>
    </row>
    <row r="224" spans="1:13">
      <c r="A224" s="379"/>
      <c r="B224" s="379"/>
      <c r="C224" s="379"/>
      <c r="D224" s="379"/>
      <c r="E224" s="379"/>
      <c r="F224" s="379"/>
      <c r="G224" s="379"/>
      <c r="H224" s="379"/>
      <c r="I224" s="379"/>
      <c r="J224" s="379"/>
      <c r="K224" s="379"/>
      <c r="L224" s="379"/>
      <c r="M224" s="379"/>
    </row>
    <row r="225" spans="1:19">
      <c r="A225" s="379"/>
      <c r="B225" s="379"/>
      <c r="C225" s="379"/>
      <c r="D225" s="1370" t="s">
        <v>575</v>
      </c>
      <c r="E225" s="370" t="s">
        <v>577</v>
      </c>
      <c r="F225" s="373"/>
      <c r="G225" s="1418" t="s">
        <v>576</v>
      </c>
      <c r="H225" s="1419"/>
      <c r="I225" s="368" t="s">
        <v>577</v>
      </c>
      <c r="J225" s="1388"/>
      <c r="K225" s="1388"/>
      <c r="L225" s="379"/>
      <c r="M225" s="379"/>
    </row>
    <row r="226" spans="1:19">
      <c r="A226" s="379"/>
      <c r="B226" s="379"/>
      <c r="C226" s="379"/>
      <c r="D226" s="1371"/>
      <c r="E226" s="370" t="s">
        <v>579</v>
      </c>
      <c r="F226" s="373"/>
      <c r="G226" s="1418"/>
      <c r="H226" s="1419"/>
      <c r="I226" s="368" t="s">
        <v>579</v>
      </c>
      <c r="J226" s="1388"/>
      <c r="K226" s="1388"/>
      <c r="L226" s="379"/>
      <c r="M226" s="379"/>
    </row>
    <row r="227" spans="1:19">
      <c r="A227" s="379"/>
      <c r="B227" s="379"/>
      <c r="C227" s="379"/>
      <c r="D227" s="1372"/>
      <c r="E227" s="370" t="s">
        <v>581</v>
      </c>
      <c r="F227" s="373"/>
      <c r="G227" s="1418"/>
      <c r="H227" s="1419"/>
      <c r="I227" s="368" t="s">
        <v>580</v>
      </c>
      <c r="J227" s="1388"/>
      <c r="K227" s="1388"/>
      <c r="L227" s="379"/>
      <c r="M227" s="379"/>
    </row>
    <row r="228" spans="1:19">
      <c r="A228" s="379"/>
      <c r="B228" s="379"/>
      <c r="C228" s="379"/>
      <c r="D228" s="379"/>
      <c r="E228" s="379"/>
      <c r="F228" s="379"/>
      <c r="G228" s="379"/>
      <c r="H228" s="379"/>
      <c r="I228" s="379"/>
      <c r="J228" s="379"/>
      <c r="K228" s="379"/>
      <c r="L228" s="379"/>
      <c r="M228" s="379"/>
    </row>
    <row r="229" spans="1:19">
      <c r="A229" s="379"/>
      <c r="B229" s="379"/>
      <c r="C229" s="379"/>
      <c r="D229" s="379"/>
      <c r="E229" s="379"/>
      <c r="F229" s="379"/>
      <c r="G229" s="379"/>
      <c r="H229" s="379"/>
      <c r="I229" s="379"/>
      <c r="J229" s="379"/>
      <c r="K229" s="379"/>
      <c r="L229" s="379"/>
      <c r="M229" s="379"/>
    </row>
    <row r="230" spans="1:19">
      <c r="A230" s="379"/>
      <c r="B230" s="379"/>
      <c r="C230" s="379"/>
      <c r="D230" s="379"/>
      <c r="E230" s="379"/>
      <c r="F230" s="379"/>
      <c r="G230" s="379"/>
      <c r="H230" s="379"/>
      <c r="I230" s="379"/>
      <c r="J230" s="379"/>
      <c r="K230" s="379"/>
      <c r="L230" s="379"/>
      <c r="M230" s="379"/>
    </row>
    <row r="231" spans="1:19">
      <c r="A231" s="379"/>
      <c r="B231" s="379"/>
      <c r="C231" s="379"/>
      <c r="D231" s="379"/>
      <c r="E231" s="379"/>
      <c r="F231" s="379"/>
      <c r="G231" s="379"/>
      <c r="H231" s="379"/>
      <c r="I231" s="379"/>
      <c r="J231" s="379"/>
      <c r="K231" s="379"/>
      <c r="L231" s="379"/>
      <c r="M231" s="379"/>
    </row>
    <row r="232" spans="1:19">
      <c r="A232" s="379"/>
      <c r="B232" s="379"/>
      <c r="C232" s="379"/>
      <c r="D232" s="379"/>
      <c r="E232" s="379"/>
      <c r="F232" s="379"/>
      <c r="G232" s="379"/>
      <c r="H232" s="379"/>
      <c r="I232" s="379"/>
      <c r="J232" s="379"/>
      <c r="K232" s="379"/>
      <c r="L232" s="379"/>
      <c r="M232" s="379"/>
    </row>
    <row r="233" spans="1:19">
      <c r="A233" s="379"/>
      <c r="B233" s="379"/>
      <c r="C233" s="379"/>
      <c r="D233" s="379"/>
      <c r="E233" s="379"/>
      <c r="F233" s="379"/>
      <c r="G233" s="379"/>
      <c r="H233" s="379"/>
      <c r="I233" s="379"/>
      <c r="J233" s="379"/>
      <c r="K233" s="379"/>
      <c r="L233" s="379"/>
      <c r="M233" s="379"/>
    </row>
    <row r="234" spans="1:19">
      <c r="A234" s="1325"/>
      <c r="B234" s="1325"/>
      <c r="C234" s="1325"/>
      <c r="D234" s="1325"/>
      <c r="E234" s="1325"/>
      <c r="F234" s="1325"/>
      <c r="G234" s="1325"/>
      <c r="H234" s="1325"/>
      <c r="I234" s="1325"/>
      <c r="J234" s="1325"/>
      <c r="K234" s="1325"/>
      <c r="L234" s="1325"/>
      <c r="M234" s="1325"/>
      <c r="N234" s="1325"/>
      <c r="O234" s="1325"/>
      <c r="P234" s="1325"/>
      <c r="Q234" s="1325"/>
      <c r="R234" s="1"/>
      <c r="S234" s="1"/>
    </row>
    <row r="235" spans="1:19">
      <c r="A235" s="1326"/>
      <c r="B235" s="1326"/>
      <c r="C235" s="1326"/>
      <c r="D235" s="1326"/>
      <c r="E235" s="1326"/>
      <c r="F235" s="1326"/>
      <c r="G235" s="1326"/>
      <c r="H235" s="1326"/>
      <c r="I235" s="1326"/>
      <c r="J235" s="1326"/>
      <c r="K235" s="1326"/>
      <c r="L235" s="1326"/>
      <c r="M235" s="1326"/>
      <c r="N235" s="1326"/>
      <c r="O235" s="1326"/>
      <c r="P235" s="1326"/>
      <c r="Q235" s="1326"/>
      <c r="R235" s="1326"/>
      <c r="S235" s="1326"/>
    </row>
    <row r="236" spans="1:19" ht="15.75" customHeight="1">
      <c r="A236" s="1325" t="s">
        <v>68</v>
      </c>
      <c r="B236" s="1325"/>
      <c r="C236" s="1325"/>
      <c r="D236" s="1325"/>
      <c r="E236" s="1325"/>
      <c r="F236" s="1325"/>
      <c r="G236" s="1325"/>
      <c r="H236" s="1325"/>
      <c r="I236" s="1325"/>
      <c r="J236" s="1325"/>
      <c r="K236" s="1325"/>
      <c r="L236" s="1325"/>
      <c r="M236" s="1325"/>
      <c r="N236" s="1325"/>
      <c r="O236" s="1325"/>
      <c r="P236" s="1325"/>
      <c r="Q236" s="1325"/>
      <c r="R236" s="1"/>
      <c r="S236" s="1"/>
    </row>
    <row r="237" spans="1:19" ht="15.75" thickBot="1">
      <c r="A237" s="1326" t="s">
        <v>582</v>
      </c>
      <c r="B237" s="1326"/>
      <c r="C237" s="1326"/>
      <c r="D237" s="1326"/>
      <c r="E237" s="1326"/>
      <c r="F237" s="1326"/>
      <c r="G237" s="1326"/>
      <c r="H237" s="1326"/>
      <c r="I237" s="1326"/>
      <c r="J237" s="1326"/>
      <c r="K237" s="1326"/>
      <c r="L237" s="1326"/>
      <c r="M237" s="1326"/>
      <c r="N237" s="1326"/>
      <c r="O237" s="1326"/>
      <c r="P237" s="1326"/>
      <c r="Q237" s="1326"/>
      <c r="R237" s="1326"/>
      <c r="S237" s="1326"/>
    </row>
    <row r="238" spans="1:19" ht="15.75" thickTop="1">
      <c r="A238" s="1373" t="s">
        <v>0</v>
      </c>
      <c r="B238" s="1382" t="s">
        <v>28</v>
      </c>
      <c r="C238" s="1438"/>
      <c r="D238" s="1376" t="s">
        <v>45</v>
      </c>
      <c r="E238" s="1376" t="s">
        <v>1</v>
      </c>
      <c r="F238" s="1378" t="s">
        <v>2</v>
      </c>
      <c r="G238" s="1376" t="s">
        <v>3</v>
      </c>
      <c r="H238" s="1382" t="s">
        <v>4</v>
      </c>
      <c r="I238" s="1385" t="s">
        <v>5</v>
      </c>
      <c r="J238" s="1386"/>
      <c r="K238" s="1386"/>
      <c r="L238" s="1386"/>
      <c r="M238" s="1386"/>
      <c r="N238" s="1386"/>
      <c r="O238" s="1386"/>
      <c r="P238" s="1386"/>
      <c r="Q238" s="1386"/>
      <c r="R238" s="1386"/>
      <c r="S238" s="1387"/>
    </row>
    <row r="239" spans="1:19">
      <c r="A239" s="1374"/>
      <c r="B239" s="1383"/>
      <c r="C239" s="1439"/>
      <c r="D239" s="1377"/>
      <c r="E239" s="1377"/>
      <c r="F239" s="1379"/>
      <c r="G239" s="1381"/>
      <c r="H239" s="1383"/>
      <c r="I239" s="47">
        <v>230</v>
      </c>
      <c r="J239" s="47">
        <v>231</v>
      </c>
      <c r="K239" s="47">
        <v>600</v>
      </c>
      <c r="L239" s="47">
        <v>601</v>
      </c>
      <c r="M239" s="47">
        <v>602</v>
      </c>
      <c r="N239" s="47">
        <v>603</v>
      </c>
      <c r="O239" s="47">
        <v>604</v>
      </c>
      <c r="P239" s="47">
        <v>605</v>
      </c>
      <c r="Q239" s="1327">
        <v>606</v>
      </c>
      <c r="R239" s="1328"/>
      <c r="S239" s="48" t="s">
        <v>6</v>
      </c>
    </row>
    <row r="240" spans="1:19" ht="27">
      <c r="A240" s="1375"/>
      <c r="B240" s="1384"/>
      <c r="C240" s="1440"/>
      <c r="D240" s="1333"/>
      <c r="E240" s="1333"/>
      <c r="F240" s="1380"/>
      <c r="G240" s="49" t="s">
        <v>7</v>
      </c>
      <c r="H240" s="1384"/>
      <c r="I240" s="50" t="s">
        <v>69</v>
      </c>
      <c r="J240" s="50" t="s">
        <v>70</v>
      </c>
      <c r="K240" s="50" t="s">
        <v>8</v>
      </c>
      <c r="L240" s="50" t="s">
        <v>71</v>
      </c>
      <c r="M240" s="50" t="s">
        <v>72</v>
      </c>
      <c r="N240" s="50" t="s">
        <v>73</v>
      </c>
      <c r="O240" s="50" t="s">
        <v>74</v>
      </c>
      <c r="P240" s="50" t="s">
        <v>75</v>
      </c>
      <c r="Q240" s="1329" t="s">
        <v>9</v>
      </c>
      <c r="R240" s="1330"/>
      <c r="S240" s="51" t="s">
        <v>6</v>
      </c>
    </row>
    <row r="241" spans="1:21">
      <c r="A241" s="52">
        <v>14</v>
      </c>
      <c r="B241" s="1314">
        <v>1110</v>
      </c>
      <c r="C241" s="1315"/>
      <c r="D241" s="53" t="s">
        <v>249</v>
      </c>
      <c r="E241" s="54">
        <v>1</v>
      </c>
      <c r="F241" s="55" t="s">
        <v>10</v>
      </c>
      <c r="G241" s="54">
        <v>2025</v>
      </c>
      <c r="H241" s="53" t="s">
        <v>11</v>
      </c>
      <c r="I241" s="56">
        <v>0</v>
      </c>
      <c r="J241" s="57">
        <v>793790000</v>
      </c>
      <c r="K241" s="57">
        <v>382200000</v>
      </c>
      <c r="L241" s="57">
        <v>62506000</v>
      </c>
      <c r="M241" s="57">
        <v>242870000</v>
      </c>
      <c r="N241" s="56">
        <v>0</v>
      </c>
      <c r="O241" s="56">
        <v>0</v>
      </c>
      <c r="P241" s="57">
        <v>36000000</v>
      </c>
      <c r="Q241" s="1316">
        <v>360000</v>
      </c>
      <c r="R241" s="1317"/>
      <c r="S241" s="58">
        <v>1517726000</v>
      </c>
    </row>
    <row r="242" spans="1:21">
      <c r="A242" s="52">
        <v>14</v>
      </c>
      <c r="B242" s="1314">
        <v>1110</v>
      </c>
      <c r="C242" s="1315"/>
      <c r="D242" s="53" t="s">
        <v>249</v>
      </c>
      <c r="E242" s="54">
        <v>1</v>
      </c>
      <c r="F242" s="55" t="s">
        <v>10</v>
      </c>
      <c r="G242" s="54">
        <v>2025</v>
      </c>
      <c r="H242" s="53" t="s">
        <v>12</v>
      </c>
      <c r="I242" s="57">
        <v>2000000</v>
      </c>
      <c r="J242" s="57">
        <v>639800000</v>
      </c>
      <c r="K242" s="57">
        <v>378200000</v>
      </c>
      <c r="L242" s="57">
        <v>62506000</v>
      </c>
      <c r="M242" s="57">
        <v>245790000</v>
      </c>
      <c r="N242" s="56">
        <v>0</v>
      </c>
      <c r="O242" s="56">
        <v>0</v>
      </c>
      <c r="P242" s="57">
        <v>186000000</v>
      </c>
      <c r="Q242" s="1316">
        <v>19237932</v>
      </c>
      <c r="R242" s="1317"/>
      <c r="S242" s="58">
        <v>1533533932</v>
      </c>
    </row>
    <row r="243" spans="1:21">
      <c r="A243" s="52">
        <v>14</v>
      </c>
      <c r="B243" s="1314">
        <v>1110</v>
      </c>
      <c r="C243" s="1315"/>
      <c r="D243" s="53" t="s">
        <v>249</v>
      </c>
      <c r="E243" s="54">
        <v>1</v>
      </c>
      <c r="F243" s="55" t="s">
        <v>10</v>
      </c>
      <c r="G243" s="54">
        <v>2025</v>
      </c>
      <c r="H243" s="53" t="s">
        <v>13</v>
      </c>
      <c r="I243" s="56">
        <v>0</v>
      </c>
      <c r="J243" s="57">
        <v>401583473</v>
      </c>
      <c r="K243" s="57">
        <v>220194597</v>
      </c>
      <c r="L243" s="57">
        <v>35078414</v>
      </c>
      <c r="M243" s="57">
        <v>132481291</v>
      </c>
      <c r="N243" s="56">
        <v>0</v>
      </c>
      <c r="O243" s="56">
        <v>0</v>
      </c>
      <c r="P243" s="57">
        <v>176035007</v>
      </c>
      <c r="Q243" s="1316">
        <v>17828993</v>
      </c>
      <c r="R243" s="1317"/>
      <c r="S243" s="58">
        <v>983201775</v>
      </c>
    </row>
    <row r="244" spans="1:21">
      <c r="A244" s="52">
        <v>14</v>
      </c>
      <c r="B244" s="1314">
        <v>1110</v>
      </c>
      <c r="C244" s="1315"/>
      <c r="D244" s="53" t="s">
        <v>249</v>
      </c>
      <c r="E244" s="54">
        <v>1</v>
      </c>
      <c r="F244" s="55" t="s">
        <v>10</v>
      </c>
      <c r="G244" s="54">
        <v>2025</v>
      </c>
      <c r="H244" s="53" t="s">
        <v>14</v>
      </c>
      <c r="I244" s="56">
        <v>0</v>
      </c>
      <c r="J244" s="57">
        <v>224227780</v>
      </c>
      <c r="K244" s="56">
        <v>0</v>
      </c>
      <c r="L244" s="56">
        <v>0</v>
      </c>
      <c r="M244" s="57">
        <v>26394406</v>
      </c>
      <c r="N244" s="56">
        <v>0</v>
      </c>
      <c r="O244" s="56">
        <v>0</v>
      </c>
      <c r="P244" s="56">
        <v>0</v>
      </c>
      <c r="Q244" s="1318">
        <v>0</v>
      </c>
      <c r="R244" s="1319"/>
      <c r="S244" s="58">
        <v>250622186</v>
      </c>
    </row>
    <row r="245" spans="1:21">
      <c r="A245" s="52">
        <v>14</v>
      </c>
      <c r="B245" s="1314">
        <v>1110</v>
      </c>
      <c r="C245" s="1315"/>
      <c r="D245" s="53" t="s">
        <v>249</v>
      </c>
      <c r="E245" s="54"/>
      <c r="F245" s="55" t="s">
        <v>6</v>
      </c>
      <c r="G245" s="54">
        <v>2025</v>
      </c>
      <c r="H245" s="53" t="s">
        <v>11</v>
      </c>
      <c r="I245" s="56">
        <v>0</v>
      </c>
      <c r="J245" s="57">
        <v>793790000</v>
      </c>
      <c r="K245" s="57">
        <v>382200000</v>
      </c>
      <c r="L245" s="57">
        <v>62506000</v>
      </c>
      <c r="M245" s="57">
        <v>242870000</v>
      </c>
      <c r="N245" s="56">
        <v>0</v>
      </c>
      <c r="O245" s="56">
        <v>0</v>
      </c>
      <c r="P245" s="57">
        <v>36000000</v>
      </c>
      <c r="Q245" s="1316">
        <v>360000</v>
      </c>
      <c r="R245" s="1317"/>
      <c r="S245" s="58">
        <v>1517726000</v>
      </c>
    </row>
    <row r="246" spans="1:21">
      <c r="A246" s="52">
        <v>14</v>
      </c>
      <c r="B246" s="1314">
        <v>1110</v>
      </c>
      <c r="C246" s="1315"/>
      <c r="D246" s="53" t="s">
        <v>249</v>
      </c>
      <c r="E246" s="54"/>
      <c r="F246" s="55" t="s">
        <v>6</v>
      </c>
      <c r="G246" s="54">
        <v>2025</v>
      </c>
      <c r="H246" s="53" t="s">
        <v>12</v>
      </c>
      <c r="I246" s="57">
        <v>2000000</v>
      </c>
      <c r="J246" s="57">
        <v>639800000</v>
      </c>
      <c r="K246" s="57">
        <v>378200000</v>
      </c>
      <c r="L246" s="57">
        <v>62506000</v>
      </c>
      <c r="M246" s="57">
        <v>245790000</v>
      </c>
      <c r="N246" s="56">
        <v>0</v>
      </c>
      <c r="O246" s="56">
        <v>0</v>
      </c>
      <c r="P246" s="57">
        <v>186000000</v>
      </c>
      <c r="Q246" s="1316">
        <v>19237932</v>
      </c>
      <c r="R246" s="1317"/>
      <c r="S246" s="58">
        <v>1533533932</v>
      </c>
    </row>
    <row r="247" spans="1:21">
      <c r="A247" s="52">
        <v>14</v>
      </c>
      <c r="B247" s="1314">
        <v>1110</v>
      </c>
      <c r="C247" s="1315"/>
      <c r="D247" s="53" t="s">
        <v>249</v>
      </c>
      <c r="E247" s="54"/>
      <c r="F247" s="55" t="s">
        <v>6</v>
      </c>
      <c r="G247" s="54">
        <v>2025</v>
      </c>
      <c r="H247" s="53" t="s">
        <v>13</v>
      </c>
      <c r="I247" s="56">
        <v>0</v>
      </c>
      <c r="J247" s="57">
        <v>401583473</v>
      </c>
      <c r="K247" s="57">
        <v>220194597</v>
      </c>
      <c r="L247" s="57">
        <v>35078414</v>
      </c>
      <c r="M247" s="57">
        <v>132481291</v>
      </c>
      <c r="N247" s="56">
        <v>0</v>
      </c>
      <c r="O247" s="56">
        <v>0</v>
      </c>
      <c r="P247" s="57">
        <v>176035007</v>
      </c>
      <c r="Q247" s="1316">
        <v>17828993</v>
      </c>
      <c r="R247" s="1317"/>
      <c r="S247" s="58">
        <v>983201775</v>
      </c>
    </row>
    <row r="248" spans="1:21">
      <c r="A248" s="52">
        <v>14</v>
      </c>
      <c r="B248" s="1314">
        <v>1110</v>
      </c>
      <c r="C248" s="1315"/>
      <c r="D248" s="53" t="s">
        <v>249</v>
      </c>
      <c r="E248" s="54"/>
      <c r="F248" s="55" t="s">
        <v>6</v>
      </c>
      <c r="G248" s="54">
        <v>2025</v>
      </c>
      <c r="H248" s="53" t="s">
        <v>14</v>
      </c>
      <c r="I248" s="56">
        <v>0</v>
      </c>
      <c r="J248" s="57">
        <v>224227780</v>
      </c>
      <c r="K248" s="56">
        <v>0</v>
      </c>
      <c r="L248" s="56">
        <v>0</v>
      </c>
      <c r="M248" s="57">
        <v>26394406</v>
      </c>
      <c r="N248" s="56">
        <v>0</v>
      </c>
      <c r="O248" s="56">
        <v>0</v>
      </c>
      <c r="P248" s="56">
        <v>0</v>
      </c>
      <c r="Q248" s="1318">
        <v>0</v>
      </c>
      <c r="R248" s="1319"/>
      <c r="S248" s="58">
        <v>250622186</v>
      </c>
    </row>
    <row r="249" spans="1:21">
      <c r="A249" s="1"/>
      <c r="B249" s="1320"/>
      <c r="C249" s="1320"/>
      <c r="D249" s="1320"/>
      <c r="E249" s="1"/>
      <c r="F249" s="1"/>
      <c r="G249" s="1"/>
      <c r="H249" s="1"/>
      <c r="I249" s="1"/>
      <c r="J249" s="1"/>
      <c r="K249" s="1"/>
      <c r="L249" s="1"/>
      <c r="M249" s="1"/>
      <c r="N249" s="1"/>
      <c r="O249" s="1"/>
      <c r="P249" s="1"/>
      <c r="Q249" s="1"/>
      <c r="R249" s="1"/>
      <c r="S249" s="1"/>
      <c r="T249" s="1"/>
      <c r="U249" s="1"/>
    </row>
    <row r="250" spans="1:21">
      <c r="A250" s="1"/>
      <c r="B250" s="1"/>
      <c r="C250" s="1"/>
      <c r="D250" s="1"/>
      <c r="E250" s="1"/>
      <c r="F250" s="1321" t="s">
        <v>586</v>
      </c>
      <c r="G250" s="394" t="s">
        <v>577</v>
      </c>
      <c r="H250" s="1306" t="s">
        <v>587</v>
      </c>
      <c r="I250" s="1307"/>
      <c r="J250" s="395"/>
      <c r="K250" s="395"/>
      <c r="L250" s="395"/>
      <c r="M250" s="395"/>
      <c r="N250" s="1"/>
      <c r="O250" s="1321" t="s">
        <v>576</v>
      </c>
      <c r="P250" s="394" t="s">
        <v>577</v>
      </c>
      <c r="Q250" s="1306" t="s">
        <v>578</v>
      </c>
      <c r="R250" s="1307"/>
      <c r="S250" s="1"/>
      <c r="T250" s="1"/>
      <c r="U250" s="1"/>
    </row>
    <row r="251" spans="1:21">
      <c r="A251" s="1"/>
      <c r="B251" s="1"/>
      <c r="C251" s="1"/>
      <c r="D251" s="1"/>
      <c r="E251" s="1"/>
      <c r="F251" s="1322"/>
      <c r="G251" s="394" t="s">
        <v>579</v>
      </c>
      <c r="H251" s="1306"/>
      <c r="I251" s="1307"/>
      <c r="J251" s="395"/>
      <c r="K251" s="395"/>
      <c r="L251" s="395"/>
      <c r="M251" s="395"/>
      <c r="N251" s="1"/>
      <c r="O251" s="1322"/>
      <c r="P251" s="394" t="s">
        <v>579</v>
      </c>
      <c r="Q251" s="1306"/>
      <c r="R251" s="1307"/>
      <c r="S251" s="1"/>
      <c r="T251" s="1"/>
      <c r="U251" s="1"/>
    </row>
    <row r="252" spans="1:21">
      <c r="A252" s="1"/>
      <c r="B252" s="1"/>
      <c r="C252" s="1"/>
      <c r="D252" s="1"/>
      <c r="E252" s="1"/>
      <c r="F252" s="1323"/>
      <c r="G252" s="394" t="s">
        <v>580</v>
      </c>
      <c r="H252" s="1306"/>
      <c r="I252" s="1307"/>
      <c r="J252" s="395"/>
      <c r="K252" s="395"/>
      <c r="L252" s="395"/>
      <c r="M252" s="395"/>
      <c r="N252" s="1"/>
      <c r="O252" s="1323"/>
      <c r="P252" s="394" t="s">
        <v>580</v>
      </c>
      <c r="Q252" s="1306"/>
      <c r="R252" s="1307"/>
      <c r="S252" s="1"/>
      <c r="T252" s="1"/>
      <c r="U252" s="1"/>
    </row>
    <row r="253" spans="1:21">
      <c r="A253" s="379"/>
      <c r="B253" s="379"/>
      <c r="C253" s="379"/>
      <c r="D253" s="379"/>
      <c r="E253" s="379"/>
      <c r="F253" s="379"/>
      <c r="G253" s="379"/>
      <c r="H253" s="379"/>
      <c r="I253" s="379"/>
      <c r="J253" s="379"/>
      <c r="K253" s="379"/>
      <c r="L253" s="379"/>
      <c r="M253" s="379"/>
    </row>
    <row r="254" spans="1:21">
      <c r="A254" s="379"/>
      <c r="B254" s="379"/>
      <c r="C254" s="379"/>
      <c r="D254" s="379"/>
      <c r="E254" s="379"/>
      <c r="F254" s="379"/>
      <c r="G254" s="379"/>
      <c r="H254" s="379"/>
      <c r="I254" s="379"/>
      <c r="J254" s="379"/>
      <c r="K254" s="379"/>
      <c r="L254" s="379"/>
      <c r="M254" s="379"/>
    </row>
    <row r="255" spans="1:21">
      <c r="A255" s="379"/>
      <c r="B255" s="379"/>
      <c r="C255" s="379"/>
      <c r="D255" s="379"/>
      <c r="E255" s="379"/>
      <c r="F255" s="379"/>
      <c r="G255" s="379"/>
      <c r="H255" s="379"/>
      <c r="I255" s="379"/>
      <c r="J255" s="379"/>
      <c r="K255" s="379"/>
      <c r="L255" s="379"/>
      <c r="M255" s="379"/>
    </row>
    <row r="256" spans="1:21">
      <c r="A256" s="379"/>
      <c r="B256" s="379"/>
      <c r="C256" s="379"/>
      <c r="D256" s="379"/>
      <c r="E256" s="379"/>
      <c r="F256" s="379"/>
      <c r="G256" s="379"/>
      <c r="H256" s="379"/>
      <c r="I256" s="379"/>
      <c r="J256" s="379"/>
      <c r="K256" s="379"/>
      <c r="L256" s="379"/>
      <c r="M256" s="379"/>
    </row>
    <row r="257" spans="1:18">
      <c r="A257" s="379"/>
      <c r="B257" s="379"/>
      <c r="C257" s="379"/>
      <c r="D257" s="379"/>
      <c r="E257" s="379"/>
      <c r="F257" s="379"/>
      <c r="G257" s="379"/>
      <c r="H257" s="379"/>
      <c r="I257" s="379"/>
      <c r="J257" s="379"/>
      <c r="K257" s="379"/>
      <c r="L257" s="379"/>
      <c r="M257" s="379"/>
    </row>
    <row r="258" spans="1:18">
      <c r="A258" s="379"/>
      <c r="B258" s="379"/>
      <c r="C258" s="379"/>
      <c r="D258" s="379"/>
      <c r="E258" s="379"/>
      <c r="F258" s="379"/>
      <c r="G258" s="379"/>
      <c r="H258" s="379"/>
      <c r="I258" s="379"/>
      <c r="J258" s="379"/>
      <c r="K258" s="379"/>
      <c r="L258" s="379"/>
      <c r="M258" s="379"/>
    </row>
    <row r="259" spans="1:18">
      <c r="A259" s="379"/>
      <c r="B259" s="379"/>
      <c r="C259" s="379"/>
      <c r="D259" s="379"/>
      <c r="E259" s="379"/>
      <c r="F259" s="379"/>
      <c r="G259" s="379"/>
      <c r="H259" s="379"/>
      <c r="I259" s="379"/>
      <c r="J259" s="379"/>
      <c r="K259" s="379"/>
      <c r="L259" s="379"/>
      <c r="M259" s="379"/>
    </row>
    <row r="260" spans="1:18">
      <c r="A260" s="379"/>
      <c r="B260" s="379"/>
      <c r="C260" s="379"/>
      <c r="D260" s="379"/>
      <c r="E260" s="379"/>
      <c r="F260" s="379"/>
      <c r="G260" s="379"/>
      <c r="H260" s="379"/>
      <c r="I260" s="379"/>
      <c r="J260" s="379"/>
      <c r="K260" s="379"/>
      <c r="L260" s="379"/>
      <c r="M260" s="379"/>
    </row>
    <row r="264" spans="1:18">
      <c r="A264" s="1359" t="s">
        <v>78</v>
      </c>
      <c r="B264" s="1359"/>
      <c r="C264" s="1359"/>
      <c r="D264" s="1359"/>
      <c r="E264" s="1359"/>
      <c r="F264" s="1359"/>
      <c r="G264" s="1359"/>
      <c r="H264" s="1359"/>
      <c r="I264" s="1359"/>
      <c r="J264" s="1359"/>
      <c r="K264" s="1359"/>
      <c r="L264" s="1359"/>
      <c r="M264" s="1359"/>
      <c r="N264" s="1359"/>
      <c r="O264" s="1359"/>
      <c r="P264" s="1359"/>
      <c r="Q264" s="1359"/>
      <c r="R264" s="1359"/>
    </row>
    <row r="265" spans="1:18">
      <c r="A265" s="1360" t="s">
        <v>582</v>
      </c>
      <c r="B265" s="1360"/>
      <c r="C265" s="1360"/>
      <c r="D265" s="1360"/>
      <c r="E265" s="1360"/>
      <c r="F265" s="1360"/>
      <c r="G265" s="1360"/>
      <c r="H265" s="1360"/>
      <c r="I265" s="1360"/>
      <c r="J265" s="1360"/>
      <c r="K265" s="1360"/>
      <c r="L265" s="1360"/>
      <c r="M265" s="1360"/>
      <c r="N265" s="1360"/>
      <c r="O265" s="1360"/>
      <c r="P265" s="1360"/>
      <c r="Q265" s="1360"/>
      <c r="R265" s="1360"/>
    </row>
    <row r="266" spans="1:18" ht="15.75" thickBot="1">
      <c r="A266" s="1420" t="s">
        <v>17</v>
      </c>
      <c r="B266" s="1420"/>
      <c r="C266" s="1420"/>
      <c r="D266" s="1420"/>
      <c r="E266" s="1420"/>
      <c r="F266" s="1420"/>
      <c r="G266" s="1420"/>
      <c r="H266" s="1420"/>
      <c r="I266" s="1420"/>
      <c r="J266" s="1420"/>
      <c r="K266" s="1420"/>
      <c r="L266" s="1420"/>
      <c r="M266" s="1420"/>
      <c r="N266" s="1420"/>
      <c r="O266" s="1420"/>
      <c r="P266" s="1420"/>
      <c r="Q266" s="1420"/>
      <c r="R266" s="1420"/>
    </row>
    <row r="267" spans="1:18" ht="15.75" thickTop="1">
      <c r="A267" s="194" t="s">
        <v>475</v>
      </c>
      <c r="B267" s="1421" t="s">
        <v>19</v>
      </c>
      <c r="C267" s="1421"/>
      <c r="D267" s="1421"/>
      <c r="E267" s="195" t="s">
        <v>20</v>
      </c>
      <c r="F267" s="1421" t="s">
        <v>433</v>
      </c>
      <c r="G267" s="1421"/>
      <c r="H267" s="1421"/>
      <c r="I267" s="1421"/>
      <c r="J267" s="1421"/>
      <c r="K267" s="1421"/>
      <c r="L267" s="1421"/>
      <c r="M267" s="1421"/>
      <c r="N267" s="1421"/>
      <c r="O267" s="1421"/>
      <c r="P267" s="1421"/>
      <c r="Q267" s="1421"/>
      <c r="R267" s="1422"/>
    </row>
    <row r="268" spans="1:18" ht="15" customHeight="1">
      <c r="A268" s="196" t="s">
        <v>476</v>
      </c>
      <c r="B268" s="1423" t="s">
        <v>249</v>
      </c>
      <c r="C268" s="1423"/>
      <c r="D268" s="1423"/>
      <c r="E268" s="197" t="s">
        <v>49</v>
      </c>
      <c r="F268" s="1424" t="s">
        <v>448</v>
      </c>
      <c r="G268" s="1424"/>
      <c r="H268" s="1424"/>
      <c r="I268" s="1424"/>
      <c r="J268" s="1424"/>
      <c r="K268" s="1424"/>
      <c r="L268" s="1424"/>
      <c r="M268" s="1424"/>
      <c r="N268" s="1424"/>
      <c r="O268" s="1424"/>
      <c r="P268" s="1424"/>
      <c r="Q268" s="1424"/>
      <c r="R268" s="1425"/>
    </row>
    <row r="269" spans="1:18" ht="15" customHeight="1">
      <c r="A269" s="1426" t="s">
        <v>79</v>
      </c>
      <c r="B269" s="1428" t="s">
        <v>80</v>
      </c>
      <c r="C269" s="1430" t="s">
        <v>81</v>
      </c>
      <c r="D269" s="1432" t="s">
        <v>51</v>
      </c>
      <c r="E269" s="1433"/>
      <c r="F269" s="1434"/>
      <c r="G269" s="1389" t="s">
        <v>82</v>
      </c>
      <c r="H269" s="1390"/>
      <c r="I269" s="1435"/>
      <c r="J269" s="1389" t="s">
        <v>82</v>
      </c>
      <c r="K269" s="1390"/>
      <c r="L269" s="1435"/>
      <c r="M269" s="1389" t="s">
        <v>82</v>
      </c>
      <c r="N269" s="1390"/>
      <c r="O269" s="1435"/>
      <c r="P269" s="1389" t="s">
        <v>83</v>
      </c>
      <c r="Q269" s="1390"/>
      <c r="R269" s="1391"/>
    </row>
    <row r="270" spans="1:18" ht="45">
      <c r="A270" s="1427"/>
      <c r="B270" s="1429"/>
      <c r="C270" s="1431"/>
      <c r="D270" s="130" t="s">
        <v>479</v>
      </c>
      <c r="E270" s="198" t="s">
        <v>480</v>
      </c>
      <c r="F270" s="133" t="s">
        <v>481</v>
      </c>
      <c r="G270" s="132" t="s">
        <v>482</v>
      </c>
      <c r="H270" s="198" t="s">
        <v>483</v>
      </c>
      <c r="I270" s="199" t="s">
        <v>484</v>
      </c>
      <c r="J270" s="132" t="s">
        <v>485</v>
      </c>
      <c r="K270" s="198" t="s">
        <v>84</v>
      </c>
      <c r="L270" s="199" t="s">
        <v>85</v>
      </c>
      <c r="M270" s="132" t="s">
        <v>86</v>
      </c>
      <c r="N270" s="198" t="s">
        <v>87</v>
      </c>
      <c r="O270" s="199" t="s">
        <v>88</v>
      </c>
      <c r="P270" s="132" t="s">
        <v>89</v>
      </c>
      <c r="Q270" s="198" t="s">
        <v>90</v>
      </c>
      <c r="R270" s="200" t="s">
        <v>91</v>
      </c>
    </row>
    <row r="271" spans="1:18" ht="15.75" thickBot="1">
      <c r="A271" s="201"/>
      <c r="B271" s="135"/>
      <c r="C271" s="135"/>
      <c r="D271" s="135" t="s">
        <v>440</v>
      </c>
      <c r="E271" s="135" t="s">
        <v>441</v>
      </c>
      <c r="F271" s="135" t="s">
        <v>442</v>
      </c>
      <c r="G271" s="135" t="s">
        <v>443</v>
      </c>
      <c r="H271" s="135" t="s">
        <v>444</v>
      </c>
      <c r="I271" s="135" t="s">
        <v>445</v>
      </c>
      <c r="J271" s="135" t="s">
        <v>486</v>
      </c>
      <c r="K271" s="135" t="s">
        <v>446</v>
      </c>
      <c r="L271" s="135" t="s">
        <v>447</v>
      </c>
      <c r="M271" s="135" t="s">
        <v>487</v>
      </c>
      <c r="N271" s="135" t="s">
        <v>488</v>
      </c>
      <c r="O271" s="135" t="s">
        <v>489</v>
      </c>
      <c r="P271" s="135" t="s">
        <v>490</v>
      </c>
      <c r="Q271" s="135" t="s">
        <v>491</v>
      </c>
      <c r="R271" s="136" t="s">
        <v>492</v>
      </c>
    </row>
    <row r="272" spans="1:18" ht="41.25" customHeight="1" thickTop="1">
      <c r="A272" s="1340" t="s">
        <v>92</v>
      </c>
      <c r="B272" s="1341"/>
      <c r="C272" s="202"/>
      <c r="D272" s="203"/>
      <c r="E272" s="202"/>
      <c r="F272" s="203"/>
      <c r="G272" s="202"/>
      <c r="H272" s="203"/>
      <c r="I272" s="204"/>
      <c r="J272" s="202"/>
      <c r="K272" s="203"/>
      <c r="L272" s="204"/>
      <c r="M272" s="202"/>
      <c r="N272" s="203"/>
      <c r="O272" s="139"/>
      <c r="P272" s="137"/>
      <c r="Q272" s="138"/>
      <c r="R272" s="205"/>
    </row>
    <row r="273" spans="1:18" ht="18">
      <c r="A273" s="206" t="s">
        <v>250</v>
      </c>
      <c r="B273" s="207" t="s">
        <v>251</v>
      </c>
      <c r="C273" s="208" t="s">
        <v>93</v>
      </c>
      <c r="D273" s="209">
        <v>1344</v>
      </c>
      <c r="E273" s="209">
        <v>375041629.37</v>
      </c>
      <c r="F273" s="209">
        <v>279049</v>
      </c>
      <c r="G273" s="209">
        <v>1344</v>
      </c>
      <c r="H273" s="209">
        <v>471036000</v>
      </c>
      <c r="I273" s="209">
        <f>H273/G273</f>
        <v>350473.21428571426</v>
      </c>
      <c r="J273" s="209">
        <v>1344</v>
      </c>
      <c r="K273" s="209">
        <v>637536000</v>
      </c>
      <c r="L273" s="209">
        <f>K273/J273</f>
        <v>474357.14285714284</v>
      </c>
      <c r="M273" s="210">
        <v>848</v>
      </c>
      <c r="N273" s="209">
        <v>437909180</v>
      </c>
      <c r="O273" s="211">
        <f t="shared" ref="O273:O278" si="41">N273/M273</f>
        <v>516402.33490566036</v>
      </c>
      <c r="P273" s="211">
        <f>O273-F273</f>
        <v>237353.33490566036</v>
      </c>
      <c r="Q273" s="211">
        <f>O273-I273</f>
        <v>165929.1206199461</v>
      </c>
      <c r="R273" s="212">
        <f>O273-L273</f>
        <v>42045.192048517521</v>
      </c>
    </row>
    <row r="274" spans="1:18" ht="18">
      <c r="A274" s="206" t="s">
        <v>252</v>
      </c>
      <c r="B274" s="207" t="s">
        <v>253</v>
      </c>
      <c r="C274" s="208" t="s">
        <v>290</v>
      </c>
      <c r="D274" s="209">
        <v>111</v>
      </c>
      <c r="E274" s="209">
        <v>7458105.4000000004</v>
      </c>
      <c r="F274" s="209">
        <v>67190</v>
      </c>
      <c r="G274" s="209">
        <v>110</v>
      </c>
      <c r="H274" s="209">
        <v>17000000</v>
      </c>
      <c r="I274" s="209">
        <f t="shared" ref="I274:I289" si="42">H274/G274</f>
        <v>154545.45454545456</v>
      </c>
      <c r="J274" s="209">
        <v>110</v>
      </c>
      <c r="K274" s="209">
        <v>1000000</v>
      </c>
      <c r="L274" s="209">
        <f t="shared" ref="L274:L288" si="43">K274/J274</f>
        <v>9090.9090909090901</v>
      </c>
      <c r="M274" s="210">
        <v>107</v>
      </c>
      <c r="N274" s="209">
        <v>163100</v>
      </c>
      <c r="O274" s="211">
        <f t="shared" si="41"/>
        <v>1524.2990654205607</v>
      </c>
      <c r="P274" s="211">
        <f t="shared" ref="P274:P289" si="44">O274-F274</f>
        <v>-65665.700934579436</v>
      </c>
      <c r="Q274" s="211">
        <f t="shared" ref="Q274:Q289" si="45">O274-I274</f>
        <v>-153021.15548003401</v>
      </c>
      <c r="R274" s="212">
        <f t="shared" ref="R274:R289" si="46">O274-L274</f>
        <v>-7566.6100254885296</v>
      </c>
    </row>
    <row r="275" spans="1:18" ht="29.25" customHeight="1">
      <c r="A275" s="206" t="s">
        <v>254</v>
      </c>
      <c r="B275" s="207" t="s">
        <v>255</v>
      </c>
      <c r="C275" s="208" t="s">
        <v>291</v>
      </c>
      <c r="D275" s="209">
        <v>79640</v>
      </c>
      <c r="E275" s="209">
        <v>115478063</v>
      </c>
      <c r="F275" s="209">
        <v>1450</v>
      </c>
      <c r="G275" s="209">
        <v>69000</v>
      </c>
      <c r="H275" s="209">
        <v>100000000</v>
      </c>
      <c r="I275" s="209">
        <f t="shared" si="42"/>
        <v>1449.2753623188405</v>
      </c>
      <c r="J275" s="209">
        <v>69000</v>
      </c>
      <c r="K275" s="209">
        <v>100000000</v>
      </c>
      <c r="L275" s="209">
        <f t="shared" si="43"/>
        <v>1449.2753623188405</v>
      </c>
      <c r="M275" s="209">
        <v>36215</v>
      </c>
      <c r="N275" s="209">
        <v>52510356</v>
      </c>
      <c r="O275" s="211">
        <f t="shared" si="41"/>
        <v>1449.9615076625707</v>
      </c>
      <c r="P275" s="211">
        <f t="shared" si="44"/>
        <v>-3.849233742926117E-2</v>
      </c>
      <c r="Q275" s="211">
        <f t="shared" si="45"/>
        <v>0.68614534373023162</v>
      </c>
      <c r="R275" s="212">
        <f t="shared" si="46"/>
        <v>0.68614534373023162</v>
      </c>
    </row>
    <row r="276" spans="1:18">
      <c r="A276" s="206" t="s">
        <v>256</v>
      </c>
      <c r="B276" s="207" t="s">
        <v>257</v>
      </c>
      <c r="C276" s="208" t="s">
        <v>292</v>
      </c>
      <c r="D276" s="209">
        <v>32</v>
      </c>
      <c r="E276" s="209">
        <v>29551043</v>
      </c>
      <c r="F276" s="209">
        <v>923470</v>
      </c>
      <c r="G276" s="209">
        <v>180</v>
      </c>
      <c r="H276" s="209">
        <v>35000000</v>
      </c>
      <c r="I276" s="209">
        <f t="shared" si="42"/>
        <v>194444.44444444444</v>
      </c>
      <c r="J276" s="209">
        <v>180</v>
      </c>
      <c r="K276" s="209">
        <v>35100000</v>
      </c>
      <c r="L276" s="209">
        <f t="shared" si="43"/>
        <v>195000</v>
      </c>
      <c r="M276" s="210">
        <v>15</v>
      </c>
      <c r="N276" s="209">
        <v>18152093</v>
      </c>
      <c r="O276" s="211">
        <f t="shared" si="41"/>
        <v>1210139.5333333334</v>
      </c>
      <c r="P276" s="211">
        <f t="shared" si="44"/>
        <v>286669.53333333344</v>
      </c>
      <c r="Q276" s="211">
        <f t="shared" si="45"/>
        <v>1015695.0888888889</v>
      </c>
      <c r="R276" s="212">
        <f t="shared" si="46"/>
        <v>1015139.5333333334</v>
      </c>
    </row>
    <row r="277" spans="1:18" ht="18">
      <c r="A277" s="206" t="s">
        <v>258</v>
      </c>
      <c r="B277" s="207" t="s">
        <v>259</v>
      </c>
      <c r="C277" s="208" t="s">
        <v>94</v>
      </c>
      <c r="D277" s="209">
        <v>7</v>
      </c>
      <c r="E277" s="209">
        <v>10654292</v>
      </c>
      <c r="F277" s="209">
        <v>1522042</v>
      </c>
      <c r="G277" s="209">
        <v>8</v>
      </c>
      <c r="H277" s="209">
        <v>13300000</v>
      </c>
      <c r="I277" s="209">
        <f t="shared" si="42"/>
        <v>1662500</v>
      </c>
      <c r="J277" s="209">
        <v>8</v>
      </c>
      <c r="K277" s="209">
        <v>13400000</v>
      </c>
      <c r="L277" s="209">
        <f t="shared" si="43"/>
        <v>1675000</v>
      </c>
      <c r="M277" s="210">
        <v>7</v>
      </c>
      <c r="N277" s="209">
        <v>8602363</v>
      </c>
      <c r="O277" s="211">
        <f t="shared" si="41"/>
        <v>1228909</v>
      </c>
      <c r="P277" s="211">
        <f t="shared" si="44"/>
        <v>-293133</v>
      </c>
      <c r="Q277" s="211">
        <f t="shared" si="45"/>
        <v>-433591</v>
      </c>
      <c r="R277" s="212">
        <f t="shared" si="46"/>
        <v>-446091</v>
      </c>
    </row>
    <row r="278" spans="1:18" ht="18">
      <c r="A278" s="206" t="s">
        <v>260</v>
      </c>
      <c r="B278" s="207" t="s">
        <v>261</v>
      </c>
      <c r="C278" s="208" t="s">
        <v>493</v>
      </c>
      <c r="D278" s="209">
        <v>51500</v>
      </c>
      <c r="E278" s="209">
        <v>46685213</v>
      </c>
      <c r="F278" s="209">
        <v>907</v>
      </c>
      <c r="G278" s="209">
        <v>1350</v>
      </c>
      <c r="H278" s="209">
        <v>87600000</v>
      </c>
      <c r="I278" s="209">
        <f t="shared" si="42"/>
        <v>64888.888888888891</v>
      </c>
      <c r="J278" s="209">
        <v>1350</v>
      </c>
      <c r="K278" s="209">
        <v>104697932</v>
      </c>
      <c r="L278" s="209">
        <f t="shared" si="43"/>
        <v>77554.0237037037</v>
      </c>
      <c r="M278" s="210">
        <v>750</v>
      </c>
      <c r="N278" s="209">
        <v>64280430</v>
      </c>
      <c r="O278" s="211">
        <f t="shared" si="41"/>
        <v>85707.24</v>
      </c>
      <c r="P278" s="211">
        <f t="shared" si="44"/>
        <v>84800.24</v>
      </c>
      <c r="Q278" s="211">
        <f t="shared" si="45"/>
        <v>20818.351111111115</v>
      </c>
      <c r="R278" s="212">
        <f t="shared" si="46"/>
        <v>8153.2162962963048</v>
      </c>
    </row>
    <row r="279" spans="1:18" ht="18">
      <c r="A279" s="206" t="s">
        <v>264</v>
      </c>
      <c r="B279" s="207" t="s">
        <v>203</v>
      </c>
      <c r="C279" s="208" t="s">
        <v>95</v>
      </c>
      <c r="D279" s="209">
        <v>1</v>
      </c>
      <c r="E279" s="209">
        <v>99990</v>
      </c>
      <c r="F279" s="209">
        <v>99990</v>
      </c>
      <c r="G279" s="209">
        <v>1</v>
      </c>
      <c r="H279" s="209">
        <v>200000</v>
      </c>
      <c r="I279" s="209">
        <f t="shared" si="42"/>
        <v>200000</v>
      </c>
      <c r="J279" s="209">
        <v>2</v>
      </c>
      <c r="K279" s="352">
        <v>200000</v>
      </c>
      <c r="L279" s="352">
        <f t="shared" si="43"/>
        <v>100000</v>
      </c>
      <c r="M279" s="353">
        <v>2</v>
      </c>
      <c r="N279" s="352">
        <v>184800</v>
      </c>
      <c r="O279" s="211">
        <v>0</v>
      </c>
      <c r="P279" s="211">
        <f t="shared" si="44"/>
        <v>-99990</v>
      </c>
      <c r="Q279" s="211">
        <f t="shared" si="45"/>
        <v>-200000</v>
      </c>
      <c r="R279" s="212">
        <f t="shared" si="46"/>
        <v>-100000</v>
      </c>
    </row>
    <row r="280" spans="1:18" ht="18">
      <c r="A280" s="206" t="s">
        <v>265</v>
      </c>
      <c r="B280" s="207" t="s">
        <v>266</v>
      </c>
      <c r="C280" s="208" t="s">
        <v>95</v>
      </c>
      <c r="D280" s="209">
        <v>2</v>
      </c>
      <c r="E280" s="209">
        <v>185511</v>
      </c>
      <c r="F280" s="209">
        <v>92756</v>
      </c>
      <c r="G280" s="209">
        <v>5</v>
      </c>
      <c r="H280" s="209">
        <v>150000</v>
      </c>
      <c r="I280" s="209">
        <f t="shared" si="42"/>
        <v>30000</v>
      </c>
      <c r="J280" s="209">
        <v>5</v>
      </c>
      <c r="K280" s="352">
        <v>300000</v>
      </c>
      <c r="L280" s="352">
        <f t="shared" si="43"/>
        <v>60000</v>
      </c>
      <c r="M280" s="353">
        <v>1</v>
      </c>
      <c r="N280" s="352">
        <v>56453</v>
      </c>
      <c r="O280" s="351">
        <v>0</v>
      </c>
      <c r="P280" s="211">
        <f t="shared" si="44"/>
        <v>-92756</v>
      </c>
      <c r="Q280" s="211">
        <f t="shared" si="45"/>
        <v>-30000</v>
      </c>
      <c r="R280" s="212">
        <f t="shared" si="46"/>
        <v>-60000</v>
      </c>
    </row>
    <row r="281" spans="1:18" ht="18">
      <c r="A281" s="206" t="s">
        <v>267</v>
      </c>
      <c r="B281" s="207" t="s">
        <v>268</v>
      </c>
      <c r="C281" s="208" t="s">
        <v>95</v>
      </c>
      <c r="D281" s="209">
        <v>0</v>
      </c>
      <c r="E281" s="209">
        <v>0</v>
      </c>
      <c r="F281" s="209">
        <v>0</v>
      </c>
      <c r="G281" s="209">
        <v>5</v>
      </c>
      <c r="H281" s="209">
        <v>150000</v>
      </c>
      <c r="I281" s="209">
        <f t="shared" si="42"/>
        <v>30000</v>
      </c>
      <c r="J281" s="209">
        <v>0</v>
      </c>
      <c r="K281" s="352">
        <v>0</v>
      </c>
      <c r="L281" s="352">
        <v>0</v>
      </c>
      <c r="M281" s="353">
        <v>0</v>
      </c>
      <c r="N281" s="352">
        <v>0</v>
      </c>
      <c r="O281" s="351">
        <v>0</v>
      </c>
      <c r="P281" s="211">
        <f t="shared" si="44"/>
        <v>0</v>
      </c>
      <c r="Q281" s="211">
        <f t="shared" si="45"/>
        <v>-30000</v>
      </c>
      <c r="R281" s="212">
        <f t="shared" si="46"/>
        <v>0</v>
      </c>
    </row>
    <row r="282" spans="1:18" ht="24.75" customHeight="1">
      <c r="A282" s="206" t="s">
        <v>294</v>
      </c>
      <c r="B282" s="207" t="s">
        <v>295</v>
      </c>
      <c r="C282" s="208" t="s">
        <v>96</v>
      </c>
      <c r="D282" s="209"/>
      <c r="E282" s="209">
        <v>0</v>
      </c>
      <c r="F282" s="209"/>
      <c r="G282" s="209">
        <v>486</v>
      </c>
      <c r="H282" s="209">
        <v>2500000</v>
      </c>
      <c r="I282" s="209">
        <f t="shared" si="42"/>
        <v>5144.0329218106999</v>
      </c>
      <c r="J282" s="209">
        <v>486</v>
      </c>
      <c r="K282" s="352">
        <v>2500000</v>
      </c>
      <c r="L282" s="352">
        <f t="shared" si="43"/>
        <v>5144.0329218106999</v>
      </c>
      <c r="M282" s="353">
        <v>0</v>
      </c>
      <c r="N282" s="352">
        <v>0</v>
      </c>
      <c r="O282" s="351">
        <v>0</v>
      </c>
      <c r="P282" s="211">
        <f t="shared" si="44"/>
        <v>0</v>
      </c>
      <c r="Q282" s="211">
        <f t="shared" si="45"/>
        <v>-5144.0329218106999</v>
      </c>
      <c r="R282" s="212">
        <f t="shared" si="46"/>
        <v>-5144.0329218106999</v>
      </c>
    </row>
    <row r="283" spans="1:18" ht="24" customHeight="1">
      <c r="A283" s="206" t="s">
        <v>275</v>
      </c>
      <c r="B283" s="207" t="s">
        <v>276</v>
      </c>
      <c r="C283" s="208" t="s">
        <v>96</v>
      </c>
      <c r="D283" s="209"/>
      <c r="E283" s="209">
        <v>122953286</v>
      </c>
      <c r="F283" s="209"/>
      <c r="G283" s="209">
        <v>1543</v>
      </c>
      <c r="H283" s="209">
        <v>626200000</v>
      </c>
      <c r="I283" s="209">
        <f t="shared" si="42"/>
        <v>405832.79325988336</v>
      </c>
      <c r="J283" s="209">
        <v>1543</v>
      </c>
      <c r="K283" s="352">
        <v>626200000</v>
      </c>
      <c r="L283" s="352">
        <f t="shared" si="43"/>
        <v>405832.79325988336</v>
      </c>
      <c r="M283" s="353">
        <v>989</v>
      </c>
      <c r="N283" s="352">
        <v>401242220</v>
      </c>
      <c r="O283" s="351">
        <v>0</v>
      </c>
      <c r="P283" s="211">
        <f t="shared" si="44"/>
        <v>0</v>
      </c>
      <c r="Q283" s="211">
        <f t="shared" si="45"/>
        <v>-405832.79325988336</v>
      </c>
      <c r="R283" s="212">
        <f t="shared" si="46"/>
        <v>-405832.79325988336</v>
      </c>
    </row>
    <row r="284" spans="1:18" ht="27">
      <c r="A284" s="206" t="s">
        <v>278</v>
      </c>
      <c r="B284" s="207" t="s">
        <v>279</v>
      </c>
      <c r="C284" s="208" t="s">
        <v>293</v>
      </c>
      <c r="D284" s="209">
        <v>1</v>
      </c>
      <c r="E284" s="209">
        <v>5786431</v>
      </c>
      <c r="F284" s="209">
        <v>5786431</v>
      </c>
      <c r="G284" s="209">
        <v>1</v>
      </c>
      <c r="H284" s="209">
        <v>2000000</v>
      </c>
      <c r="I284" s="209">
        <f t="shared" si="42"/>
        <v>2000000</v>
      </c>
      <c r="J284" s="209">
        <v>1</v>
      </c>
      <c r="K284" s="352">
        <v>2000000</v>
      </c>
      <c r="L284" s="352">
        <f t="shared" si="43"/>
        <v>2000000</v>
      </c>
      <c r="M284" s="353">
        <v>0</v>
      </c>
      <c r="N284" s="352">
        <v>0</v>
      </c>
      <c r="O284" s="351">
        <v>0</v>
      </c>
      <c r="P284" s="211">
        <f t="shared" si="44"/>
        <v>-5786431</v>
      </c>
      <c r="Q284" s="211">
        <f t="shared" si="45"/>
        <v>-2000000</v>
      </c>
      <c r="R284" s="212">
        <f t="shared" si="46"/>
        <v>-2000000</v>
      </c>
    </row>
    <row r="285" spans="1:18">
      <c r="A285" s="206" t="s">
        <v>282</v>
      </c>
      <c r="B285" s="207" t="s">
        <v>283</v>
      </c>
      <c r="C285" s="208" t="s">
        <v>95</v>
      </c>
      <c r="D285" s="209">
        <v>6</v>
      </c>
      <c r="E285" s="209">
        <v>421992</v>
      </c>
      <c r="F285" s="209">
        <v>70332</v>
      </c>
      <c r="G285" s="209">
        <v>80</v>
      </c>
      <c r="H285" s="209">
        <v>5500000</v>
      </c>
      <c r="I285" s="209">
        <f t="shared" si="42"/>
        <v>68750</v>
      </c>
      <c r="J285" s="209">
        <v>74</v>
      </c>
      <c r="K285" s="352">
        <v>5100000</v>
      </c>
      <c r="L285" s="352">
        <f t="shared" si="43"/>
        <v>68918.91891891892</v>
      </c>
      <c r="M285" s="353">
        <v>0</v>
      </c>
      <c r="N285" s="352">
        <v>0</v>
      </c>
      <c r="O285" s="351">
        <v>0</v>
      </c>
      <c r="P285" s="211">
        <f t="shared" si="44"/>
        <v>-70332</v>
      </c>
      <c r="Q285" s="211">
        <f t="shared" si="45"/>
        <v>-68750</v>
      </c>
      <c r="R285" s="212">
        <f t="shared" si="46"/>
        <v>-68918.91891891892</v>
      </c>
    </row>
    <row r="286" spans="1:18" ht="36" customHeight="1">
      <c r="A286" s="206" t="s">
        <v>477</v>
      </c>
      <c r="B286" s="207" t="s">
        <v>478</v>
      </c>
      <c r="C286" s="208" t="s">
        <v>94</v>
      </c>
      <c r="D286" s="209"/>
      <c r="E286" s="209">
        <v>0</v>
      </c>
      <c r="F286" s="209"/>
      <c r="G286" s="209">
        <v>1</v>
      </c>
      <c r="H286" s="209">
        <v>151990000</v>
      </c>
      <c r="I286" s="209">
        <f t="shared" si="42"/>
        <v>151990000</v>
      </c>
      <c r="J286" s="209">
        <v>1</v>
      </c>
      <c r="K286" s="352"/>
      <c r="L286" s="352">
        <f t="shared" si="43"/>
        <v>0</v>
      </c>
      <c r="M286" s="353">
        <v>0</v>
      </c>
      <c r="N286" s="352">
        <v>0</v>
      </c>
      <c r="O286" s="351">
        <v>0</v>
      </c>
      <c r="P286" s="211">
        <f t="shared" si="44"/>
        <v>0</v>
      </c>
      <c r="Q286" s="211">
        <f t="shared" si="45"/>
        <v>-151990000</v>
      </c>
      <c r="R286" s="212">
        <f t="shared" si="46"/>
        <v>0</v>
      </c>
    </row>
    <row r="287" spans="1:18" ht="18">
      <c r="A287" s="206" t="s">
        <v>286</v>
      </c>
      <c r="B287" s="207" t="s">
        <v>287</v>
      </c>
      <c r="C287" s="208" t="s">
        <v>95</v>
      </c>
      <c r="D287" s="209"/>
      <c r="E287" s="209">
        <v>0</v>
      </c>
      <c r="F287" s="209"/>
      <c r="G287" s="209">
        <v>1</v>
      </c>
      <c r="H287" s="209">
        <v>100000</v>
      </c>
      <c r="I287" s="209">
        <f t="shared" si="42"/>
        <v>100000</v>
      </c>
      <c r="J287" s="209">
        <v>5</v>
      </c>
      <c r="K287" s="352">
        <v>500000</v>
      </c>
      <c r="L287" s="352">
        <f t="shared" si="43"/>
        <v>100000</v>
      </c>
      <c r="M287" s="353">
        <v>1</v>
      </c>
      <c r="N287" s="352">
        <v>100000</v>
      </c>
      <c r="O287" s="351">
        <v>0</v>
      </c>
      <c r="P287" s="211">
        <f t="shared" si="44"/>
        <v>0</v>
      </c>
      <c r="Q287" s="211">
        <f t="shared" si="45"/>
        <v>-100000</v>
      </c>
      <c r="R287" s="212">
        <f t="shared" si="46"/>
        <v>-100000</v>
      </c>
    </row>
    <row r="288" spans="1:18" ht="18">
      <c r="A288" s="206" t="s">
        <v>76</v>
      </c>
      <c r="B288" s="207" t="s">
        <v>77</v>
      </c>
      <c r="C288" s="208" t="s">
        <v>95</v>
      </c>
      <c r="D288" s="209">
        <v>36</v>
      </c>
      <c r="E288" s="209">
        <v>2873127</v>
      </c>
      <c r="F288" s="209">
        <v>79809</v>
      </c>
      <c r="G288" s="209">
        <v>50</v>
      </c>
      <c r="H288" s="209">
        <v>5000000</v>
      </c>
      <c r="I288" s="209">
        <f t="shared" si="42"/>
        <v>100000</v>
      </c>
      <c r="J288" s="209">
        <v>50</v>
      </c>
      <c r="K288" s="352">
        <v>5000000</v>
      </c>
      <c r="L288" s="352">
        <f t="shared" si="43"/>
        <v>100000</v>
      </c>
      <c r="M288" s="353">
        <v>0</v>
      </c>
      <c r="N288" s="352">
        <v>0</v>
      </c>
      <c r="O288" s="351">
        <v>0</v>
      </c>
      <c r="P288" s="211">
        <f t="shared" si="44"/>
        <v>-79809</v>
      </c>
      <c r="Q288" s="211">
        <f t="shared" si="45"/>
        <v>-100000</v>
      </c>
      <c r="R288" s="212">
        <f t="shared" si="46"/>
        <v>-100000</v>
      </c>
    </row>
    <row r="289" spans="1:18" ht="22.5" customHeight="1">
      <c r="A289" s="206" t="s">
        <v>97</v>
      </c>
      <c r="B289" s="207" t="s">
        <v>6</v>
      </c>
      <c r="C289" s="208"/>
      <c r="D289" s="209"/>
      <c r="E289" s="209">
        <v>943679534.97000003</v>
      </c>
      <c r="F289" s="209"/>
      <c r="G289" s="209">
        <f>SUM(G273:G288)</f>
        <v>74165</v>
      </c>
      <c r="H289" s="209">
        <v>1517726000</v>
      </c>
      <c r="I289" s="209">
        <f t="shared" si="42"/>
        <v>20464.181217555451</v>
      </c>
      <c r="J289" s="209"/>
      <c r="K289" s="352">
        <f>SUM(K273:K288)</f>
        <v>1533533932</v>
      </c>
      <c r="L289" s="352"/>
      <c r="M289" s="353"/>
      <c r="N289" s="352">
        <f>SUM(N273:N288)</f>
        <v>983200995</v>
      </c>
      <c r="O289" s="351"/>
      <c r="P289" s="211">
        <f t="shared" si="44"/>
        <v>0</v>
      </c>
      <c r="Q289" s="211">
        <f t="shared" si="45"/>
        <v>-20464.181217555451</v>
      </c>
      <c r="R289" s="212">
        <f t="shared" si="46"/>
        <v>0</v>
      </c>
    </row>
    <row r="290" spans="1:18" ht="42" customHeight="1">
      <c r="A290" s="1338" t="s">
        <v>98</v>
      </c>
      <c r="B290" s="1339"/>
      <c r="C290" s="202"/>
      <c r="D290" s="203"/>
      <c r="E290" s="202"/>
      <c r="F290" s="203"/>
      <c r="G290" s="202"/>
      <c r="H290" s="203"/>
      <c r="I290" s="204"/>
      <c r="J290" s="202"/>
      <c r="K290" s="203"/>
      <c r="L290" s="204"/>
      <c r="M290" s="202"/>
      <c r="N290" s="203"/>
      <c r="O290" s="139"/>
      <c r="P290" s="137"/>
      <c r="Q290" s="138"/>
      <c r="R290" s="205"/>
    </row>
    <row r="291" spans="1:18" ht="16.5" customHeight="1"/>
    <row r="292" spans="1:18" ht="16.5" customHeight="1"/>
    <row r="293" spans="1:18" ht="16.5" customHeight="1">
      <c r="F293" s="1370" t="s">
        <v>575</v>
      </c>
      <c r="G293" s="370" t="s">
        <v>577</v>
      </c>
      <c r="H293" s="373"/>
      <c r="I293" s="1418" t="s">
        <v>576</v>
      </c>
      <c r="J293" s="1419"/>
      <c r="K293" s="368" t="s">
        <v>577</v>
      </c>
      <c r="L293" s="1388"/>
      <c r="M293" s="1388"/>
    </row>
    <row r="294" spans="1:18" ht="16.5" customHeight="1">
      <c r="F294" s="1371"/>
      <c r="G294" s="370" t="s">
        <v>579</v>
      </c>
      <c r="H294" s="373"/>
      <c r="I294" s="1418"/>
      <c r="J294" s="1419"/>
      <c r="K294" s="368" t="s">
        <v>579</v>
      </c>
      <c r="L294" s="1388"/>
      <c r="M294" s="1388"/>
    </row>
    <row r="295" spans="1:18" ht="16.5" customHeight="1">
      <c r="F295" s="1372"/>
      <c r="G295" s="370" t="s">
        <v>581</v>
      </c>
      <c r="H295" s="373"/>
      <c r="I295" s="1418"/>
      <c r="J295" s="1419"/>
      <c r="K295" s="368" t="s">
        <v>580</v>
      </c>
      <c r="L295" s="1388"/>
      <c r="M295" s="1388"/>
    </row>
    <row r="296" spans="1:18" ht="16.5" customHeight="1"/>
    <row r="297" spans="1:18" ht="16.5" customHeight="1"/>
    <row r="298" spans="1:18" ht="16.5" customHeight="1">
      <c r="A298" s="1446" t="s">
        <v>146</v>
      </c>
      <c r="B298" s="1446"/>
      <c r="C298" s="1446"/>
      <c r="D298" s="1446"/>
      <c r="E298" s="1446"/>
      <c r="F298" s="1446"/>
      <c r="G298" s="1446"/>
      <c r="H298" s="1446"/>
      <c r="I298" s="1446"/>
      <c r="J298" s="1446"/>
      <c r="K298" s="1446"/>
      <c r="L298" s="1446"/>
      <c r="M298" s="1446"/>
      <c r="N298" s="1446"/>
      <c r="O298" s="1446"/>
      <c r="P298" s="1446"/>
      <c r="Q298" s="1446"/>
      <c r="R298" s="1446"/>
    </row>
    <row r="299" spans="1:18" ht="16.5" customHeight="1" thickBot="1">
      <c r="A299" s="1447" t="s">
        <v>582</v>
      </c>
      <c r="B299" s="1447"/>
      <c r="C299" s="1447"/>
      <c r="D299" s="1447"/>
      <c r="E299" s="1447"/>
      <c r="F299" s="1447"/>
      <c r="G299" s="1447"/>
      <c r="H299" s="1447"/>
      <c r="I299" s="1447"/>
      <c r="J299" s="1447"/>
      <c r="K299" s="1447"/>
      <c r="L299" s="1447"/>
      <c r="M299" s="1447"/>
      <c r="N299" s="1447"/>
      <c r="O299" s="1447"/>
      <c r="P299" s="1447"/>
      <c r="Q299" s="1447"/>
      <c r="R299" s="1447"/>
    </row>
    <row r="300" spans="1:18" ht="16.5" customHeight="1" thickTop="1" thickBot="1">
      <c r="A300" s="1448" t="s">
        <v>0</v>
      </c>
      <c r="B300" s="1449" t="s">
        <v>28</v>
      </c>
      <c r="C300" s="1449" t="s">
        <v>45</v>
      </c>
      <c r="D300" s="1449" t="s">
        <v>147</v>
      </c>
      <c r="E300" s="1450" t="s">
        <v>80</v>
      </c>
      <c r="F300" s="1450"/>
      <c r="G300" s="1449" t="s">
        <v>46</v>
      </c>
      <c r="H300" s="1449" t="s">
        <v>148</v>
      </c>
      <c r="I300" s="1451" t="s">
        <v>5</v>
      </c>
      <c r="J300" s="1451"/>
      <c r="K300" s="1451"/>
      <c r="L300" s="1451"/>
      <c r="M300" s="1451"/>
      <c r="N300" s="1451"/>
      <c r="O300" s="1451"/>
      <c r="P300" s="1451"/>
      <c r="Q300" s="1451"/>
      <c r="R300" s="1451"/>
    </row>
    <row r="301" spans="1:18" ht="16.5" customHeight="1" thickTop="1" thickBot="1">
      <c r="A301" s="1448"/>
      <c r="B301" s="1449"/>
      <c r="C301" s="1449"/>
      <c r="D301" s="1449"/>
      <c r="E301" s="1450"/>
      <c r="F301" s="1450"/>
      <c r="G301" s="1449"/>
      <c r="H301" s="1449"/>
      <c r="I301" s="1452" t="s">
        <v>6</v>
      </c>
      <c r="J301" s="467" t="s">
        <v>464</v>
      </c>
      <c r="K301" s="467" t="s">
        <v>465</v>
      </c>
      <c r="L301" s="467" t="s">
        <v>457</v>
      </c>
      <c r="M301" s="467" t="s">
        <v>458</v>
      </c>
      <c r="N301" s="467" t="s">
        <v>459</v>
      </c>
      <c r="O301" s="472"/>
      <c r="P301" s="467" t="s">
        <v>461</v>
      </c>
      <c r="Q301" s="467" t="s">
        <v>462</v>
      </c>
      <c r="R301" s="468" t="s">
        <v>463</v>
      </c>
    </row>
    <row r="302" spans="1:18" ht="16.5" customHeight="1" thickTop="1">
      <c r="A302" s="1448"/>
      <c r="B302" s="1449"/>
      <c r="C302" s="1449"/>
      <c r="D302" s="1449"/>
      <c r="E302" s="1450"/>
      <c r="F302" s="1450"/>
      <c r="G302" s="1449"/>
      <c r="H302" s="1449"/>
      <c r="I302" s="1452"/>
      <c r="J302" s="469" t="s">
        <v>467</v>
      </c>
      <c r="K302" s="469" t="s">
        <v>468</v>
      </c>
      <c r="L302" s="469" t="s">
        <v>8</v>
      </c>
      <c r="M302" s="469" t="s">
        <v>469</v>
      </c>
      <c r="N302" s="469" t="s">
        <v>470</v>
      </c>
      <c r="O302" s="473"/>
      <c r="P302" s="469" t="s">
        <v>472</v>
      </c>
      <c r="Q302" s="469" t="s">
        <v>473</v>
      </c>
      <c r="R302" s="470" t="s">
        <v>149</v>
      </c>
    </row>
    <row r="303" spans="1:18" ht="16.5" customHeight="1">
      <c r="A303" s="461" t="s">
        <v>433</v>
      </c>
      <c r="B303" s="462" t="s">
        <v>448</v>
      </c>
      <c r="C303" s="463" t="s">
        <v>249</v>
      </c>
      <c r="D303" s="462" t="s">
        <v>250</v>
      </c>
      <c r="E303" s="1445" t="s">
        <v>251</v>
      </c>
      <c r="F303" s="1445"/>
      <c r="G303" s="464" t="s">
        <v>11</v>
      </c>
      <c r="H303" s="471">
        <v>1344</v>
      </c>
      <c r="I303" s="465">
        <v>471036000</v>
      </c>
      <c r="J303" s="465">
        <v>0</v>
      </c>
      <c r="K303" s="465">
        <v>0</v>
      </c>
      <c r="L303" s="465">
        <v>283000000</v>
      </c>
      <c r="M303" s="465">
        <v>46106000</v>
      </c>
      <c r="N303" s="465">
        <v>105870000</v>
      </c>
      <c r="O303" s="474"/>
      <c r="P303" s="465">
        <v>0</v>
      </c>
      <c r="Q303" s="465">
        <v>35700000</v>
      </c>
      <c r="R303" s="466">
        <v>360000</v>
      </c>
    </row>
    <row r="304" spans="1:18" ht="16.5" customHeight="1">
      <c r="A304" s="461" t="s">
        <v>433</v>
      </c>
      <c r="B304" s="462" t="s">
        <v>448</v>
      </c>
      <c r="C304" s="463" t="s">
        <v>249</v>
      </c>
      <c r="D304" s="462" t="s">
        <v>250</v>
      </c>
      <c r="E304" s="1445" t="s">
        <v>251</v>
      </c>
      <c r="F304" s="1445"/>
      <c r="G304" s="464" t="s">
        <v>12</v>
      </c>
      <c r="H304" s="471">
        <v>1344</v>
      </c>
      <c r="I304" s="465">
        <v>637536000</v>
      </c>
      <c r="J304" s="465">
        <v>0</v>
      </c>
      <c r="K304" s="465">
        <v>0</v>
      </c>
      <c r="L304" s="465">
        <v>283000000</v>
      </c>
      <c r="M304" s="465">
        <v>46106000</v>
      </c>
      <c r="N304" s="465">
        <v>120862000</v>
      </c>
      <c r="O304" s="474"/>
      <c r="P304" s="465">
        <v>0</v>
      </c>
      <c r="Q304" s="465">
        <v>185700000</v>
      </c>
      <c r="R304" s="466">
        <v>1868000</v>
      </c>
    </row>
    <row r="305" spans="1:18" ht="16.5" customHeight="1">
      <c r="A305" s="461" t="s">
        <v>433</v>
      </c>
      <c r="B305" s="462" t="s">
        <v>448</v>
      </c>
      <c r="C305" s="463" t="s">
        <v>249</v>
      </c>
      <c r="D305" s="462" t="s">
        <v>250</v>
      </c>
      <c r="E305" s="1445" t="s">
        <v>251</v>
      </c>
      <c r="F305" s="1445"/>
      <c r="G305" s="464" t="s">
        <v>13</v>
      </c>
      <c r="H305" s="471">
        <v>848</v>
      </c>
      <c r="I305" s="465">
        <v>437909180</v>
      </c>
      <c r="J305" s="465">
        <v>0</v>
      </c>
      <c r="K305" s="465">
        <v>0</v>
      </c>
      <c r="L305" s="465">
        <v>164233748</v>
      </c>
      <c r="M305" s="465">
        <v>26244137</v>
      </c>
      <c r="N305" s="465">
        <v>70921383</v>
      </c>
      <c r="O305" s="474"/>
      <c r="P305" s="465">
        <v>0</v>
      </c>
      <c r="Q305" s="465">
        <v>175825029</v>
      </c>
      <c r="R305" s="466">
        <v>684883</v>
      </c>
    </row>
    <row r="306" spans="1:18" ht="16.5" customHeight="1">
      <c r="A306" s="461" t="s">
        <v>433</v>
      </c>
      <c r="B306" s="462" t="s">
        <v>448</v>
      </c>
      <c r="C306" s="463" t="s">
        <v>249</v>
      </c>
      <c r="D306" s="462" t="s">
        <v>252</v>
      </c>
      <c r="E306" s="1445" t="s">
        <v>253</v>
      </c>
      <c r="F306" s="1445"/>
      <c r="G306" s="464" t="s">
        <v>11</v>
      </c>
      <c r="H306" s="471">
        <v>110</v>
      </c>
      <c r="I306" s="465">
        <v>17000000</v>
      </c>
      <c r="J306" s="465">
        <v>0</v>
      </c>
      <c r="K306" s="465">
        <v>0</v>
      </c>
      <c r="L306" s="465">
        <v>0</v>
      </c>
      <c r="M306" s="465">
        <v>0</v>
      </c>
      <c r="N306" s="465">
        <v>17000000</v>
      </c>
      <c r="O306" s="474"/>
      <c r="P306" s="465">
        <v>0</v>
      </c>
      <c r="Q306" s="465">
        <v>0</v>
      </c>
      <c r="R306" s="466">
        <v>0</v>
      </c>
    </row>
    <row r="307" spans="1:18" ht="16.5" customHeight="1">
      <c r="A307" s="461" t="s">
        <v>433</v>
      </c>
      <c r="B307" s="462" t="s">
        <v>448</v>
      </c>
      <c r="C307" s="463" t="s">
        <v>249</v>
      </c>
      <c r="D307" s="462" t="s">
        <v>252</v>
      </c>
      <c r="E307" s="1445" t="s">
        <v>253</v>
      </c>
      <c r="F307" s="1445"/>
      <c r="G307" s="464" t="s">
        <v>12</v>
      </c>
      <c r="H307" s="471">
        <v>110</v>
      </c>
      <c r="I307" s="465">
        <v>1000000</v>
      </c>
      <c r="J307" s="465">
        <v>0</v>
      </c>
      <c r="K307" s="465">
        <v>0</v>
      </c>
      <c r="L307" s="465">
        <v>0</v>
      </c>
      <c r="M307" s="465">
        <v>0</v>
      </c>
      <c r="N307" s="465">
        <v>1000000</v>
      </c>
      <c r="O307" s="474"/>
      <c r="P307" s="465">
        <v>0</v>
      </c>
      <c r="Q307" s="465">
        <v>0</v>
      </c>
      <c r="R307" s="466">
        <v>0</v>
      </c>
    </row>
    <row r="308" spans="1:18" ht="16.5" customHeight="1">
      <c r="A308" s="461" t="s">
        <v>433</v>
      </c>
      <c r="B308" s="462" t="s">
        <v>448</v>
      </c>
      <c r="C308" s="463" t="s">
        <v>249</v>
      </c>
      <c r="D308" s="462" t="s">
        <v>252</v>
      </c>
      <c r="E308" s="1445" t="s">
        <v>253</v>
      </c>
      <c r="F308" s="1445"/>
      <c r="G308" s="464" t="s">
        <v>13</v>
      </c>
      <c r="H308" s="471">
        <v>107</v>
      </c>
      <c r="I308" s="465">
        <v>163100</v>
      </c>
      <c r="J308" s="465">
        <v>0</v>
      </c>
      <c r="K308" s="465">
        <v>0</v>
      </c>
      <c r="L308" s="465">
        <v>0</v>
      </c>
      <c r="M308" s="465">
        <v>0</v>
      </c>
      <c r="N308" s="465">
        <v>163100</v>
      </c>
      <c r="O308" s="474"/>
      <c r="P308" s="465">
        <v>0</v>
      </c>
      <c r="Q308" s="465">
        <v>0</v>
      </c>
      <c r="R308" s="466">
        <v>0</v>
      </c>
    </row>
    <row r="309" spans="1:18" ht="16.5" customHeight="1">
      <c r="A309" s="461" t="s">
        <v>433</v>
      </c>
      <c r="B309" s="462" t="s">
        <v>448</v>
      </c>
      <c r="C309" s="463" t="s">
        <v>249</v>
      </c>
      <c r="D309" s="462" t="s">
        <v>254</v>
      </c>
      <c r="E309" s="1445" t="s">
        <v>255</v>
      </c>
      <c r="F309" s="1445"/>
      <c r="G309" s="464" t="s">
        <v>11</v>
      </c>
      <c r="H309" s="471">
        <v>69000</v>
      </c>
      <c r="I309" s="465">
        <v>100000000</v>
      </c>
      <c r="J309" s="465">
        <v>0</v>
      </c>
      <c r="K309" s="465">
        <v>0</v>
      </c>
      <c r="L309" s="465">
        <v>0</v>
      </c>
      <c r="M309" s="465">
        <v>0</v>
      </c>
      <c r="N309" s="465">
        <v>100000000</v>
      </c>
      <c r="O309" s="474"/>
      <c r="P309" s="465">
        <v>0</v>
      </c>
      <c r="Q309" s="465">
        <v>0</v>
      </c>
      <c r="R309" s="466">
        <v>0</v>
      </c>
    </row>
    <row r="310" spans="1:18" ht="16.5" customHeight="1">
      <c r="A310" s="461" t="s">
        <v>433</v>
      </c>
      <c r="B310" s="462" t="s">
        <v>448</v>
      </c>
      <c r="C310" s="463" t="s">
        <v>249</v>
      </c>
      <c r="D310" s="462" t="s">
        <v>254</v>
      </c>
      <c r="E310" s="1445" t="s">
        <v>255</v>
      </c>
      <c r="F310" s="1445"/>
      <c r="G310" s="464" t="s">
        <v>12</v>
      </c>
      <c r="H310" s="471">
        <v>69000</v>
      </c>
      <c r="I310" s="465">
        <v>100000000</v>
      </c>
      <c r="J310" s="465">
        <v>0</v>
      </c>
      <c r="K310" s="465">
        <v>0</v>
      </c>
      <c r="L310" s="465">
        <v>0</v>
      </c>
      <c r="M310" s="465">
        <v>0</v>
      </c>
      <c r="N310" s="465">
        <v>100000000</v>
      </c>
      <c r="O310" s="474"/>
      <c r="P310" s="465">
        <v>0</v>
      </c>
      <c r="Q310" s="465">
        <v>0</v>
      </c>
      <c r="R310" s="466">
        <v>0</v>
      </c>
    </row>
    <row r="311" spans="1:18" ht="16.5" customHeight="1">
      <c r="A311" s="461" t="s">
        <v>433</v>
      </c>
      <c r="B311" s="462" t="s">
        <v>448</v>
      </c>
      <c r="C311" s="463" t="s">
        <v>249</v>
      </c>
      <c r="D311" s="462" t="s">
        <v>254</v>
      </c>
      <c r="E311" s="1445" t="s">
        <v>255</v>
      </c>
      <c r="F311" s="1445"/>
      <c r="G311" s="464" t="s">
        <v>13</v>
      </c>
      <c r="H311" s="471">
        <v>36215</v>
      </c>
      <c r="I311" s="465">
        <v>52510356</v>
      </c>
      <c r="J311" s="465">
        <v>0</v>
      </c>
      <c r="K311" s="465">
        <v>0</v>
      </c>
      <c r="L311" s="465">
        <v>0</v>
      </c>
      <c r="M311" s="465">
        <v>0</v>
      </c>
      <c r="N311" s="465">
        <v>52510356</v>
      </c>
      <c r="O311" s="474"/>
      <c r="P311" s="465">
        <v>0</v>
      </c>
      <c r="Q311" s="465">
        <v>0</v>
      </c>
      <c r="R311" s="466">
        <v>0</v>
      </c>
    </row>
    <row r="312" spans="1:18" ht="16.5" customHeight="1">
      <c r="A312" s="461" t="s">
        <v>433</v>
      </c>
      <c r="B312" s="462" t="s">
        <v>448</v>
      </c>
      <c r="C312" s="463" t="s">
        <v>249</v>
      </c>
      <c r="D312" s="462" t="s">
        <v>256</v>
      </c>
      <c r="E312" s="1445" t="s">
        <v>257</v>
      </c>
      <c r="F312" s="1445"/>
      <c r="G312" s="464" t="s">
        <v>11</v>
      </c>
      <c r="H312" s="471">
        <v>180</v>
      </c>
      <c r="I312" s="465">
        <v>35000000</v>
      </c>
      <c r="J312" s="465">
        <v>0</v>
      </c>
      <c r="K312" s="465">
        <v>0</v>
      </c>
      <c r="L312" s="465">
        <v>24000000</v>
      </c>
      <c r="M312" s="465">
        <v>5000000</v>
      </c>
      <c r="N312" s="465">
        <v>6000000</v>
      </c>
      <c r="O312" s="474"/>
      <c r="P312" s="465">
        <v>0</v>
      </c>
      <c r="Q312" s="465">
        <v>0</v>
      </c>
      <c r="R312" s="466">
        <v>0</v>
      </c>
    </row>
    <row r="313" spans="1:18" ht="16.5" customHeight="1">
      <c r="A313" s="461" t="s">
        <v>433</v>
      </c>
      <c r="B313" s="462" t="s">
        <v>448</v>
      </c>
      <c r="C313" s="463" t="s">
        <v>249</v>
      </c>
      <c r="D313" s="462" t="s">
        <v>256</v>
      </c>
      <c r="E313" s="1445" t="s">
        <v>257</v>
      </c>
      <c r="F313" s="1445"/>
      <c r="G313" s="464" t="s">
        <v>12</v>
      </c>
      <c r="H313" s="471">
        <v>180</v>
      </c>
      <c r="I313" s="465">
        <v>35100000</v>
      </c>
      <c r="J313" s="465">
        <v>0</v>
      </c>
      <c r="K313" s="465">
        <v>0</v>
      </c>
      <c r="L313" s="465">
        <v>24000000</v>
      </c>
      <c r="M313" s="465">
        <v>5000000</v>
      </c>
      <c r="N313" s="465">
        <v>5976000</v>
      </c>
      <c r="O313" s="474"/>
      <c r="P313" s="465">
        <v>0</v>
      </c>
      <c r="Q313" s="465">
        <v>0</v>
      </c>
      <c r="R313" s="466">
        <v>124000</v>
      </c>
    </row>
    <row r="314" spans="1:18" ht="16.5" customHeight="1">
      <c r="A314" s="461" t="s">
        <v>433</v>
      </c>
      <c r="B314" s="462" t="s">
        <v>448</v>
      </c>
      <c r="C314" s="463" t="s">
        <v>249</v>
      </c>
      <c r="D314" s="462" t="s">
        <v>256</v>
      </c>
      <c r="E314" s="1445" t="s">
        <v>257</v>
      </c>
      <c r="F314" s="1445"/>
      <c r="G314" s="464" t="s">
        <v>13</v>
      </c>
      <c r="H314" s="471">
        <v>15</v>
      </c>
      <c r="I314" s="465">
        <v>18152093</v>
      </c>
      <c r="J314" s="465">
        <v>0</v>
      </c>
      <c r="K314" s="465">
        <v>0</v>
      </c>
      <c r="L314" s="465">
        <v>14478985</v>
      </c>
      <c r="M314" s="465">
        <v>2419066</v>
      </c>
      <c r="N314" s="465">
        <v>1243309</v>
      </c>
      <c r="O314" s="474"/>
      <c r="P314" s="465">
        <v>0</v>
      </c>
      <c r="Q314" s="465">
        <v>0</v>
      </c>
      <c r="R314" s="466">
        <v>10733</v>
      </c>
    </row>
    <row r="315" spans="1:18" ht="16.5" customHeight="1">
      <c r="A315" s="461" t="s">
        <v>433</v>
      </c>
      <c r="B315" s="462" t="s">
        <v>448</v>
      </c>
      <c r="C315" s="463" t="s">
        <v>249</v>
      </c>
      <c r="D315" s="462" t="s">
        <v>258</v>
      </c>
      <c r="E315" s="1445" t="s">
        <v>259</v>
      </c>
      <c r="F315" s="1445"/>
      <c r="G315" s="464" t="s">
        <v>11</v>
      </c>
      <c r="H315" s="471">
        <v>8</v>
      </c>
      <c r="I315" s="465">
        <v>13300000</v>
      </c>
      <c r="J315" s="465">
        <v>0</v>
      </c>
      <c r="K315" s="465">
        <v>0</v>
      </c>
      <c r="L315" s="465">
        <v>10000000</v>
      </c>
      <c r="M315" s="465">
        <v>2000000</v>
      </c>
      <c r="N315" s="465">
        <v>1000000</v>
      </c>
      <c r="O315" s="474"/>
      <c r="P315" s="465">
        <v>0</v>
      </c>
      <c r="Q315" s="465">
        <v>300000</v>
      </c>
      <c r="R315" s="466">
        <v>0</v>
      </c>
    </row>
    <row r="316" spans="1:18" ht="16.5" customHeight="1">
      <c r="A316" s="461" t="s">
        <v>433</v>
      </c>
      <c r="B316" s="462" t="s">
        <v>448</v>
      </c>
      <c r="C316" s="463" t="s">
        <v>249</v>
      </c>
      <c r="D316" s="462" t="s">
        <v>258</v>
      </c>
      <c r="E316" s="1445" t="s">
        <v>259</v>
      </c>
      <c r="F316" s="1445"/>
      <c r="G316" s="464" t="s">
        <v>12</v>
      </c>
      <c r="H316" s="471">
        <v>7</v>
      </c>
      <c r="I316" s="465">
        <v>13400000</v>
      </c>
      <c r="J316" s="465">
        <v>0</v>
      </c>
      <c r="K316" s="465">
        <v>0</v>
      </c>
      <c r="L316" s="465">
        <v>10000000</v>
      </c>
      <c r="M316" s="465">
        <v>2000000</v>
      </c>
      <c r="N316" s="465">
        <v>976000</v>
      </c>
      <c r="O316" s="474"/>
      <c r="P316" s="465">
        <v>0</v>
      </c>
      <c r="Q316" s="465">
        <v>300000</v>
      </c>
      <c r="R316" s="466">
        <v>124000</v>
      </c>
    </row>
    <row r="317" spans="1:18" ht="16.5" customHeight="1">
      <c r="A317" s="461" t="s">
        <v>433</v>
      </c>
      <c r="B317" s="462" t="s">
        <v>448</v>
      </c>
      <c r="C317" s="463" t="s">
        <v>249</v>
      </c>
      <c r="D317" s="462" t="s">
        <v>258</v>
      </c>
      <c r="E317" s="1445" t="s">
        <v>259</v>
      </c>
      <c r="F317" s="1445"/>
      <c r="G317" s="464" t="s">
        <v>13</v>
      </c>
      <c r="H317" s="471">
        <v>7</v>
      </c>
      <c r="I317" s="465">
        <v>8602363</v>
      </c>
      <c r="J317" s="465">
        <v>0</v>
      </c>
      <c r="K317" s="465">
        <v>0</v>
      </c>
      <c r="L317" s="465">
        <v>6494216</v>
      </c>
      <c r="M317" s="465">
        <v>1031084</v>
      </c>
      <c r="N317" s="465">
        <v>853085</v>
      </c>
      <c r="O317" s="474"/>
      <c r="P317" s="465">
        <v>0</v>
      </c>
      <c r="Q317" s="465">
        <v>209978</v>
      </c>
      <c r="R317" s="466">
        <v>14000</v>
      </c>
    </row>
    <row r="318" spans="1:18" ht="16.5" customHeight="1">
      <c r="A318" s="461" t="s">
        <v>433</v>
      </c>
      <c r="B318" s="462" t="s">
        <v>448</v>
      </c>
      <c r="C318" s="463" t="s">
        <v>249</v>
      </c>
      <c r="D318" s="462" t="s">
        <v>260</v>
      </c>
      <c r="E318" s="1445" t="s">
        <v>261</v>
      </c>
      <c r="F318" s="1445"/>
      <c r="G318" s="464" t="s">
        <v>11</v>
      </c>
      <c r="H318" s="471">
        <v>1350</v>
      </c>
      <c r="I318" s="465">
        <v>87600000</v>
      </c>
      <c r="J318" s="465">
        <v>0</v>
      </c>
      <c r="K318" s="465">
        <v>0</v>
      </c>
      <c r="L318" s="465">
        <v>65200000</v>
      </c>
      <c r="M318" s="465">
        <v>9400000</v>
      </c>
      <c r="N318" s="465">
        <v>13000000</v>
      </c>
      <c r="O318" s="474"/>
      <c r="P318" s="465">
        <v>0</v>
      </c>
      <c r="Q318" s="465">
        <v>0</v>
      </c>
      <c r="R318" s="466">
        <v>0</v>
      </c>
    </row>
    <row r="319" spans="1:18" ht="16.5" customHeight="1">
      <c r="A319" s="461" t="s">
        <v>433</v>
      </c>
      <c r="B319" s="462" t="s">
        <v>448</v>
      </c>
      <c r="C319" s="463" t="s">
        <v>249</v>
      </c>
      <c r="D319" s="462" t="s">
        <v>260</v>
      </c>
      <c r="E319" s="1445" t="s">
        <v>261</v>
      </c>
      <c r="F319" s="1445"/>
      <c r="G319" s="464" t="s">
        <v>12</v>
      </c>
      <c r="H319" s="471">
        <v>1350</v>
      </c>
      <c r="I319" s="465">
        <v>104697932</v>
      </c>
      <c r="J319" s="465">
        <v>0</v>
      </c>
      <c r="K319" s="465">
        <v>0</v>
      </c>
      <c r="L319" s="465">
        <v>61200000</v>
      </c>
      <c r="M319" s="465">
        <v>9400000</v>
      </c>
      <c r="N319" s="465">
        <v>16976000</v>
      </c>
      <c r="O319" s="474"/>
      <c r="P319" s="465">
        <v>0</v>
      </c>
      <c r="Q319" s="465">
        <v>0</v>
      </c>
      <c r="R319" s="466">
        <v>17121932</v>
      </c>
    </row>
    <row r="320" spans="1:18" ht="16.5" customHeight="1">
      <c r="A320" s="461" t="s">
        <v>433</v>
      </c>
      <c r="B320" s="462" t="s">
        <v>448</v>
      </c>
      <c r="C320" s="463" t="s">
        <v>249</v>
      </c>
      <c r="D320" s="462" t="s">
        <v>260</v>
      </c>
      <c r="E320" s="1445" t="s">
        <v>261</v>
      </c>
      <c r="F320" s="1445"/>
      <c r="G320" s="464" t="s">
        <v>13</v>
      </c>
      <c r="H320" s="471">
        <v>750</v>
      </c>
      <c r="I320" s="465">
        <v>64280430</v>
      </c>
      <c r="J320" s="465">
        <v>0</v>
      </c>
      <c r="K320" s="465">
        <v>0</v>
      </c>
      <c r="L320" s="465">
        <v>34987648</v>
      </c>
      <c r="M320" s="465">
        <v>5384127</v>
      </c>
      <c r="N320" s="465">
        <v>6790058</v>
      </c>
      <c r="O320" s="474"/>
      <c r="P320" s="465">
        <v>0</v>
      </c>
      <c r="Q320" s="465">
        <v>0</v>
      </c>
      <c r="R320" s="466">
        <v>17118597</v>
      </c>
    </row>
    <row r="321" spans="1:18" ht="16.5" customHeight="1">
      <c r="A321" s="461" t="s">
        <v>433</v>
      </c>
      <c r="B321" s="462" t="s">
        <v>448</v>
      </c>
      <c r="C321" s="463" t="s">
        <v>249</v>
      </c>
      <c r="D321" s="462" t="s">
        <v>264</v>
      </c>
      <c r="E321" s="1445" t="s">
        <v>203</v>
      </c>
      <c r="F321" s="1445"/>
      <c r="G321" s="464" t="s">
        <v>11</v>
      </c>
      <c r="H321" s="471">
        <v>2</v>
      </c>
      <c r="I321" s="465">
        <v>200000</v>
      </c>
      <c r="J321" s="465">
        <v>0</v>
      </c>
      <c r="K321" s="465">
        <v>200000</v>
      </c>
      <c r="L321" s="465">
        <v>0</v>
      </c>
      <c r="M321" s="465">
        <v>0</v>
      </c>
      <c r="N321" s="465">
        <v>0</v>
      </c>
      <c r="O321" s="474"/>
      <c r="P321" s="465">
        <v>0</v>
      </c>
      <c r="Q321" s="465">
        <v>0</v>
      </c>
      <c r="R321" s="466">
        <v>0</v>
      </c>
    </row>
    <row r="322" spans="1:18" ht="16.5" customHeight="1">
      <c r="A322" s="461" t="s">
        <v>433</v>
      </c>
      <c r="B322" s="462" t="s">
        <v>448</v>
      </c>
      <c r="C322" s="463" t="s">
        <v>249</v>
      </c>
      <c r="D322" s="462" t="s">
        <v>264</v>
      </c>
      <c r="E322" s="1445" t="s">
        <v>203</v>
      </c>
      <c r="F322" s="1445"/>
      <c r="G322" s="464" t="s">
        <v>12</v>
      </c>
      <c r="H322" s="471">
        <v>2</v>
      </c>
      <c r="I322" s="465">
        <v>200000</v>
      </c>
      <c r="J322" s="465">
        <v>0</v>
      </c>
      <c r="K322" s="465">
        <v>200000</v>
      </c>
      <c r="L322" s="465">
        <v>0</v>
      </c>
      <c r="M322" s="465">
        <v>0</v>
      </c>
      <c r="N322" s="465">
        <v>0</v>
      </c>
      <c r="O322" s="474"/>
      <c r="P322" s="465">
        <v>0</v>
      </c>
      <c r="Q322" s="465">
        <v>0</v>
      </c>
      <c r="R322" s="466">
        <v>0</v>
      </c>
    </row>
    <row r="323" spans="1:18" ht="16.5" customHeight="1">
      <c r="A323" s="461" t="s">
        <v>433</v>
      </c>
      <c r="B323" s="462" t="s">
        <v>448</v>
      </c>
      <c r="C323" s="463" t="s">
        <v>249</v>
      </c>
      <c r="D323" s="462" t="s">
        <v>264</v>
      </c>
      <c r="E323" s="1445" t="s">
        <v>203</v>
      </c>
      <c r="F323" s="1445"/>
      <c r="G323" s="464" t="s">
        <v>13</v>
      </c>
      <c r="H323" s="471">
        <v>2</v>
      </c>
      <c r="I323" s="465">
        <v>184800</v>
      </c>
      <c r="J323" s="465">
        <v>0</v>
      </c>
      <c r="K323" s="465">
        <v>184800</v>
      </c>
      <c r="L323" s="465">
        <v>0</v>
      </c>
      <c r="M323" s="465">
        <v>0</v>
      </c>
      <c r="N323" s="465">
        <v>0</v>
      </c>
      <c r="O323" s="474"/>
      <c r="P323" s="465">
        <v>0</v>
      </c>
      <c r="Q323" s="465">
        <v>0</v>
      </c>
      <c r="R323" s="466">
        <v>0</v>
      </c>
    </row>
    <row r="324" spans="1:18" ht="16.5" customHeight="1">
      <c r="A324" s="461" t="s">
        <v>433</v>
      </c>
      <c r="B324" s="462" t="s">
        <v>448</v>
      </c>
      <c r="C324" s="463" t="s">
        <v>249</v>
      </c>
      <c r="D324" s="462" t="s">
        <v>265</v>
      </c>
      <c r="E324" s="1445" t="s">
        <v>266</v>
      </c>
      <c r="F324" s="1445"/>
      <c r="G324" s="464" t="s">
        <v>11</v>
      </c>
      <c r="H324" s="471">
        <v>2</v>
      </c>
      <c r="I324" s="465">
        <v>150000</v>
      </c>
      <c r="J324" s="465">
        <v>0</v>
      </c>
      <c r="K324" s="465">
        <v>150000</v>
      </c>
      <c r="L324" s="465">
        <v>0</v>
      </c>
      <c r="M324" s="465">
        <v>0</v>
      </c>
      <c r="N324" s="465">
        <v>0</v>
      </c>
      <c r="O324" s="474"/>
      <c r="P324" s="465">
        <v>0</v>
      </c>
      <c r="Q324" s="465">
        <v>0</v>
      </c>
      <c r="R324" s="466">
        <v>0</v>
      </c>
    </row>
    <row r="325" spans="1:18" ht="16.5" customHeight="1">
      <c r="A325" s="461" t="s">
        <v>433</v>
      </c>
      <c r="B325" s="462" t="s">
        <v>448</v>
      </c>
      <c r="C325" s="463" t="s">
        <v>249</v>
      </c>
      <c r="D325" s="462" t="s">
        <v>265</v>
      </c>
      <c r="E325" s="1445" t="s">
        <v>266</v>
      </c>
      <c r="F325" s="1445"/>
      <c r="G325" s="464" t="s">
        <v>12</v>
      </c>
      <c r="H325" s="471">
        <v>5</v>
      </c>
      <c r="I325" s="465">
        <v>300000</v>
      </c>
      <c r="J325" s="465">
        <v>0</v>
      </c>
      <c r="K325" s="465">
        <v>300000</v>
      </c>
      <c r="L325" s="465">
        <v>0</v>
      </c>
      <c r="M325" s="465">
        <v>0</v>
      </c>
      <c r="N325" s="465">
        <v>0</v>
      </c>
      <c r="O325" s="474"/>
      <c r="P325" s="465">
        <v>0</v>
      </c>
      <c r="Q325" s="465">
        <v>0</v>
      </c>
      <c r="R325" s="466">
        <v>0</v>
      </c>
    </row>
    <row r="326" spans="1:18" ht="16.5" customHeight="1">
      <c r="A326" s="461" t="s">
        <v>433</v>
      </c>
      <c r="B326" s="462" t="s">
        <v>448</v>
      </c>
      <c r="C326" s="463" t="s">
        <v>249</v>
      </c>
      <c r="D326" s="462" t="s">
        <v>265</v>
      </c>
      <c r="E326" s="1445" t="s">
        <v>266</v>
      </c>
      <c r="F326" s="1445"/>
      <c r="G326" s="464" t="s">
        <v>13</v>
      </c>
      <c r="H326" s="471">
        <v>1</v>
      </c>
      <c r="I326" s="465">
        <v>56453</v>
      </c>
      <c r="J326" s="465">
        <v>0</v>
      </c>
      <c r="K326" s="465">
        <v>56453</v>
      </c>
      <c r="L326" s="465">
        <v>0</v>
      </c>
      <c r="M326" s="465">
        <v>0</v>
      </c>
      <c r="N326" s="465">
        <v>0</v>
      </c>
      <c r="O326" s="474"/>
      <c r="P326" s="465">
        <v>0</v>
      </c>
      <c r="Q326" s="465">
        <v>0</v>
      </c>
      <c r="R326" s="466">
        <v>0</v>
      </c>
    </row>
    <row r="327" spans="1:18" ht="16.5" customHeight="1">
      <c r="A327" s="461" t="s">
        <v>433</v>
      </c>
      <c r="B327" s="462" t="s">
        <v>448</v>
      </c>
      <c r="C327" s="463" t="s">
        <v>249</v>
      </c>
      <c r="D327" s="462" t="s">
        <v>267</v>
      </c>
      <c r="E327" s="1445" t="s">
        <v>268</v>
      </c>
      <c r="F327" s="1445"/>
      <c r="G327" s="464" t="s">
        <v>11</v>
      </c>
      <c r="H327" s="471">
        <v>2</v>
      </c>
      <c r="I327" s="465">
        <v>150000</v>
      </c>
      <c r="J327" s="465">
        <v>0</v>
      </c>
      <c r="K327" s="465">
        <v>150000</v>
      </c>
      <c r="L327" s="465">
        <v>0</v>
      </c>
      <c r="M327" s="465">
        <v>0</v>
      </c>
      <c r="N327" s="465">
        <v>0</v>
      </c>
      <c r="O327" s="474"/>
      <c r="P327" s="465">
        <v>0</v>
      </c>
      <c r="Q327" s="465">
        <v>0</v>
      </c>
      <c r="R327" s="466">
        <v>0</v>
      </c>
    </row>
    <row r="328" spans="1:18" ht="16.5" customHeight="1">
      <c r="A328" s="461" t="s">
        <v>433</v>
      </c>
      <c r="B328" s="462" t="s">
        <v>448</v>
      </c>
      <c r="C328" s="463" t="s">
        <v>249</v>
      </c>
      <c r="D328" s="462" t="s">
        <v>267</v>
      </c>
      <c r="E328" s="1445" t="s">
        <v>268</v>
      </c>
      <c r="F328" s="1445"/>
      <c r="G328" s="464" t="s">
        <v>12</v>
      </c>
      <c r="H328" s="471">
        <v>0</v>
      </c>
      <c r="I328" s="465">
        <v>0</v>
      </c>
      <c r="J328" s="465">
        <v>0</v>
      </c>
      <c r="K328" s="465">
        <v>0</v>
      </c>
      <c r="L328" s="465">
        <v>0</v>
      </c>
      <c r="M328" s="465">
        <v>0</v>
      </c>
      <c r="N328" s="465">
        <v>0</v>
      </c>
      <c r="O328" s="474"/>
      <c r="P328" s="465">
        <v>0</v>
      </c>
      <c r="Q328" s="465">
        <v>0</v>
      </c>
      <c r="R328" s="466">
        <v>0</v>
      </c>
    </row>
    <row r="329" spans="1:18" ht="16.5" customHeight="1">
      <c r="A329" s="461" t="s">
        <v>433</v>
      </c>
      <c r="B329" s="462" t="s">
        <v>448</v>
      </c>
      <c r="C329" s="463" t="s">
        <v>249</v>
      </c>
      <c r="D329" s="462" t="s">
        <v>267</v>
      </c>
      <c r="E329" s="1445" t="s">
        <v>268</v>
      </c>
      <c r="F329" s="1445"/>
      <c r="G329" s="464" t="s">
        <v>13</v>
      </c>
      <c r="H329" s="471">
        <v>0</v>
      </c>
      <c r="I329" s="465">
        <v>0</v>
      </c>
      <c r="J329" s="465">
        <v>0</v>
      </c>
      <c r="K329" s="465">
        <v>0</v>
      </c>
      <c r="L329" s="465">
        <v>0</v>
      </c>
      <c r="M329" s="465">
        <v>0</v>
      </c>
      <c r="N329" s="465">
        <v>0</v>
      </c>
      <c r="O329" s="474"/>
      <c r="P329" s="465">
        <v>0</v>
      </c>
      <c r="Q329" s="465">
        <v>0</v>
      </c>
      <c r="R329" s="466">
        <v>0</v>
      </c>
    </row>
    <row r="330" spans="1:18" ht="16.5" customHeight="1">
      <c r="A330" s="461" t="s">
        <v>433</v>
      </c>
      <c r="B330" s="462" t="s">
        <v>448</v>
      </c>
      <c r="C330" s="463" t="s">
        <v>249</v>
      </c>
      <c r="D330" s="462" t="s">
        <v>294</v>
      </c>
      <c r="E330" s="1445" t="s">
        <v>295</v>
      </c>
      <c r="F330" s="1445"/>
      <c r="G330" s="464" t="s">
        <v>11</v>
      </c>
      <c r="H330" s="471">
        <v>1</v>
      </c>
      <c r="I330" s="465">
        <v>2500000</v>
      </c>
      <c r="J330" s="465">
        <v>0</v>
      </c>
      <c r="K330" s="465">
        <v>2500000</v>
      </c>
      <c r="L330" s="465">
        <v>0</v>
      </c>
      <c r="M330" s="465">
        <v>0</v>
      </c>
      <c r="N330" s="465">
        <v>0</v>
      </c>
      <c r="O330" s="474"/>
      <c r="P330" s="465">
        <v>0</v>
      </c>
      <c r="Q330" s="465">
        <v>0</v>
      </c>
      <c r="R330" s="466">
        <v>0</v>
      </c>
    </row>
    <row r="331" spans="1:18" ht="27.75" customHeight="1">
      <c r="A331" s="461" t="s">
        <v>433</v>
      </c>
      <c r="B331" s="462" t="s">
        <v>448</v>
      </c>
      <c r="C331" s="463" t="s">
        <v>249</v>
      </c>
      <c r="D331" s="462" t="s">
        <v>294</v>
      </c>
      <c r="E331" s="1445" t="s">
        <v>295</v>
      </c>
      <c r="F331" s="1445"/>
      <c r="G331" s="464" t="s">
        <v>12</v>
      </c>
      <c r="H331" s="471">
        <v>1</v>
      </c>
      <c r="I331" s="465">
        <v>2500000</v>
      </c>
      <c r="J331" s="465">
        <v>0</v>
      </c>
      <c r="K331" s="465">
        <v>2500000</v>
      </c>
      <c r="L331" s="465">
        <v>0</v>
      </c>
      <c r="M331" s="465">
        <v>0</v>
      </c>
      <c r="N331" s="465">
        <v>0</v>
      </c>
      <c r="O331" s="474"/>
      <c r="P331" s="465">
        <v>0</v>
      </c>
      <c r="Q331" s="465">
        <v>0</v>
      </c>
      <c r="R331" s="466">
        <v>0</v>
      </c>
    </row>
    <row r="332" spans="1:18" ht="24.75" customHeight="1">
      <c r="A332" s="461" t="s">
        <v>433</v>
      </c>
      <c r="B332" s="462" t="s">
        <v>448</v>
      </c>
      <c r="C332" s="463" t="s">
        <v>249</v>
      </c>
      <c r="D332" s="462" t="s">
        <v>294</v>
      </c>
      <c r="E332" s="1445" t="s">
        <v>295</v>
      </c>
      <c r="F332" s="1445"/>
      <c r="G332" s="464" t="s">
        <v>13</v>
      </c>
      <c r="H332" s="471">
        <v>0</v>
      </c>
      <c r="I332" s="465">
        <v>0</v>
      </c>
      <c r="J332" s="465">
        <v>0</v>
      </c>
      <c r="K332" s="465">
        <v>0</v>
      </c>
      <c r="L332" s="465">
        <v>0</v>
      </c>
      <c r="M332" s="465">
        <v>0</v>
      </c>
      <c r="N332" s="465">
        <v>0</v>
      </c>
      <c r="O332" s="474"/>
      <c r="P332" s="465">
        <v>0</v>
      </c>
      <c r="Q332" s="465">
        <v>0</v>
      </c>
      <c r="R332" s="466">
        <v>0</v>
      </c>
    </row>
    <row r="333" spans="1:18" ht="45.75" customHeight="1">
      <c r="A333" s="461" t="s">
        <v>433</v>
      </c>
      <c r="B333" s="462" t="s">
        <v>448</v>
      </c>
      <c r="C333" s="463" t="s">
        <v>249</v>
      </c>
      <c r="D333" s="462" t="s">
        <v>275</v>
      </c>
      <c r="E333" s="1445" t="s">
        <v>276</v>
      </c>
      <c r="F333" s="1445"/>
      <c r="G333" s="464" t="s">
        <v>11</v>
      </c>
      <c r="H333" s="471">
        <v>1543</v>
      </c>
      <c r="I333" s="465">
        <v>626200000</v>
      </c>
      <c r="J333" s="465">
        <v>0</v>
      </c>
      <c r="K333" s="465">
        <v>626200000</v>
      </c>
      <c r="L333" s="465">
        <v>0</v>
      </c>
      <c r="M333" s="465">
        <v>0</v>
      </c>
      <c r="N333" s="465">
        <v>0</v>
      </c>
      <c r="O333" s="474"/>
      <c r="P333" s="465">
        <v>0</v>
      </c>
      <c r="Q333" s="465">
        <v>0</v>
      </c>
      <c r="R333" s="466">
        <v>0</v>
      </c>
    </row>
    <row r="334" spans="1:18" ht="35.25" customHeight="1">
      <c r="A334" s="461" t="s">
        <v>433</v>
      </c>
      <c r="B334" s="462" t="s">
        <v>448</v>
      </c>
      <c r="C334" s="463" t="s">
        <v>249</v>
      </c>
      <c r="D334" s="462" t="s">
        <v>275</v>
      </c>
      <c r="E334" s="1445" t="s">
        <v>276</v>
      </c>
      <c r="F334" s="1445"/>
      <c r="G334" s="464" t="s">
        <v>12</v>
      </c>
      <c r="H334" s="471">
        <v>1543</v>
      </c>
      <c r="I334" s="465">
        <v>626200000</v>
      </c>
      <c r="J334" s="465">
        <v>0</v>
      </c>
      <c r="K334" s="465">
        <v>626200000</v>
      </c>
      <c r="L334" s="465">
        <v>0</v>
      </c>
      <c r="M334" s="465">
        <v>0</v>
      </c>
      <c r="N334" s="465">
        <v>0</v>
      </c>
      <c r="O334" s="474"/>
      <c r="P334" s="465">
        <v>0</v>
      </c>
      <c r="Q334" s="465">
        <v>0</v>
      </c>
      <c r="R334" s="466">
        <v>0</v>
      </c>
    </row>
    <row r="335" spans="1:18" ht="46.5" customHeight="1">
      <c r="A335" s="461" t="s">
        <v>433</v>
      </c>
      <c r="B335" s="462" t="s">
        <v>448</v>
      </c>
      <c r="C335" s="463" t="s">
        <v>249</v>
      </c>
      <c r="D335" s="462" t="s">
        <v>275</v>
      </c>
      <c r="E335" s="1445" t="s">
        <v>276</v>
      </c>
      <c r="F335" s="1445"/>
      <c r="G335" s="464" t="s">
        <v>13</v>
      </c>
      <c r="H335" s="471">
        <v>989</v>
      </c>
      <c r="I335" s="465">
        <v>401242220</v>
      </c>
      <c r="J335" s="465">
        <v>0</v>
      </c>
      <c r="K335" s="465">
        <v>401242220</v>
      </c>
      <c r="L335" s="465">
        <v>0</v>
      </c>
      <c r="M335" s="465">
        <v>0</v>
      </c>
      <c r="N335" s="465">
        <v>0</v>
      </c>
      <c r="O335" s="474"/>
      <c r="P335" s="465">
        <v>0</v>
      </c>
      <c r="Q335" s="465">
        <v>0</v>
      </c>
      <c r="R335" s="466">
        <v>0</v>
      </c>
    </row>
    <row r="336" spans="1:18" ht="33" customHeight="1">
      <c r="A336" s="461" t="s">
        <v>433</v>
      </c>
      <c r="B336" s="462" t="s">
        <v>448</v>
      </c>
      <c r="C336" s="463" t="s">
        <v>249</v>
      </c>
      <c r="D336" s="462" t="s">
        <v>278</v>
      </c>
      <c r="E336" s="1445" t="s">
        <v>279</v>
      </c>
      <c r="F336" s="1445"/>
      <c r="G336" s="464" t="s">
        <v>11</v>
      </c>
      <c r="H336" s="471">
        <v>1</v>
      </c>
      <c r="I336" s="465">
        <v>2000000</v>
      </c>
      <c r="J336" s="465">
        <v>0</v>
      </c>
      <c r="K336" s="465">
        <v>2000000</v>
      </c>
      <c r="L336" s="465">
        <v>0</v>
      </c>
      <c r="M336" s="465">
        <v>0</v>
      </c>
      <c r="N336" s="465">
        <v>0</v>
      </c>
      <c r="O336" s="474"/>
      <c r="P336" s="465">
        <v>0</v>
      </c>
      <c r="Q336" s="465">
        <v>0</v>
      </c>
      <c r="R336" s="466">
        <v>0</v>
      </c>
    </row>
    <row r="337" spans="1:18" ht="16.5" customHeight="1">
      <c r="A337" s="461" t="s">
        <v>433</v>
      </c>
      <c r="B337" s="462" t="s">
        <v>448</v>
      </c>
      <c r="C337" s="463" t="s">
        <v>249</v>
      </c>
      <c r="D337" s="462" t="s">
        <v>278</v>
      </c>
      <c r="E337" s="1445" t="s">
        <v>279</v>
      </c>
      <c r="F337" s="1445"/>
      <c r="G337" s="464" t="s">
        <v>12</v>
      </c>
      <c r="H337" s="471">
        <v>1</v>
      </c>
      <c r="I337" s="465">
        <v>2000000</v>
      </c>
      <c r="J337" s="465">
        <v>2000000</v>
      </c>
      <c r="K337" s="465">
        <v>0</v>
      </c>
      <c r="L337" s="465">
        <v>0</v>
      </c>
      <c r="M337" s="465">
        <v>0</v>
      </c>
      <c r="N337" s="465">
        <v>0</v>
      </c>
      <c r="O337" s="474"/>
      <c r="P337" s="465">
        <v>0</v>
      </c>
      <c r="Q337" s="465">
        <v>0</v>
      </c>
      <c r="R337" s="466">
        <v>0</v>
      </c>
    </row>
    <row r="338" spans="1:18" ht="16.5" customHeight="1">
      <c r="A338" s="461" t="s">
        <v>433</v>
      </c>
      <c r="B338" s="462" t="s">
        <v>448</v>
      </c>
      <c r="C338" s="463" t="s">
        <v>249</v>
      </c>
      <c r="D338" s="462" t="s">
        <v>278</v>
      </c>
      <c r="E338" s="1445" t="s">
        <v>279</v>
      </c>
      <c r="F338" s="1445"/>
      <c r="G338" s="464" t="s">
        <v>13</v>
      </c>
      <c r="H338" s="471">
        <v>0</v>
      </c>
      <c r="I338" s="465">
        <v>0</v>
      </c>
      <c r="J338" s="465">
        <v>0</v>
      </c>
      <c r="K338" s="465">
        <v>0</v>
      </c>
      <c r="L338" s="465">
        <v>0</v>
      </c>
      <c r="M338" s="465">
        <v>0</v>
      </c>
      <c r="N338" s="465">
        <v>0</v>
      </c>
      <c r="O338" s="474"/>
      <c r="P338" s="465">
        <v>0</v>
      </c>
      <c r="Q338" s="465">
        <v>0</v>
      </c>
      <c r="R338" s="466">
        <v>0</v>
      </c>
    </row>
    <row r="339" spans="1:18" ht="16.5" customHeight="1">
      <c r="A339" s="461" t="s">
        <v>433</v>
      </c>
      <c r="B339" s="462" t="s">
        <v>448</v>
      </c>
      <c r="C339" s="463" t="s">
        <v>249</v>
      </c>
      <c r="D339" s="462" t="s">
        <v>282</v>
      </c>
      <c r="E339" s="1445" t="s">
        <v>283</v>
      </c>
      <c r="F339" s="1445"/>
      <c r="G339" s="464" t="s">
        <v>11</v>
      </c>
      <c r="H339" s="471">
        <v>80</v>
      </c>
      <c r="I339" s="465">
        <v>5500000</v>
      </c>
      <c r="J339" s="465">
        <v>0</v>
      </c>
      <c r="K339" s="465">
        <v>5500000</v>
      </c>
      <c r="L339" s="465">
        <v>0</v>
      </c>
      <c r="M339" s="465">
        <v>0</v>
      </c>
      <c r="N339" s="465">
        <v>0</v>
      </c>
      <c r="O339" s="474"/>
      <c r="P339" s="465">
        <v>0</v>
      </c>
      <c r="Q339" s="465">
        <v>0</v>
      </c>
      <c r="R339" s="466">
        <v>0</v>
      </c>
    </row>
    <row r="340" spans="1:18" ht="16.5" customHeight="1">
      <c r="A340" s="461" t="s">
        <v>433</v>
      </c>
      <c r="B340" s="462" t="s">
        <v>448</v>
      </c>
      <c r="C340" s="463" t="s">
        <v>249</v>
      </c>
      <c r="D340" s="462" t="s">
        <v>282</v>
      </c>
      <c r="E340" s="1445" t="s">
        <v>283</v>
      </c>
      <c r="F340" s="1445"/>
      <c r="G340" s="464" t="s">
        <v>12</v>
      </c>
      <c r="H340" s="471">
        <v>74</v>
      </c>
      <c r="I340" s="465">
        <v>5100000</v>
      </c>
      <c r="J340" s="465">
        <v>0</v>
      </c>
      <c r="K340" s="465">
        <v>5100000</v>
      </c>
      <c r="L340" s="465">
        <v>0</v>
      </c>
      <c r="M340" s="465">
        <v>0</v>
      </c>
      <c r="N340" s="465">
        <v>0</v>
      </c>
      <c r="O340" s="474"/>
      <c r="P340" s="465">
        <v>0</v>
      </c>
      <c r="Q340" s="465">
        <v>0</v>
      </c>
      <c r="R340" s="466">
        <v>0</v>
      </c>
    </row>
    <row r="341" spans="1:18" ht="16.5" customHeight="1">
      <c r="A341" s="461" t="s">
        <v>433</v>
      </c>
      <c r="B341" s="462" t="s">
        <v>448</v>
      </c>
      <c r="C341" s="463" t="s">
        <v>249</v>
      </c>
      <c r="D341" s="462" t="s">
        <v>282</v>
      </c>
      <c r="E341" s="1445" t="s">
        <v>283</v>
      </c>
      <c r="F341" s="1445"/>
      <c r="G341" s="464" t="s">
        <v>13</v>
      </c>
      <c r="H341" s="471">
        <v>0</v>
      </c>
      <c r="I341" s="465">
        <v>0</v>
      </c>
      <c r="J341" s="465">
        <v>0</v>
      </c>
      <c r="K341" s="465">
        <v>0</v>
      </c>
      <c r="L341" s="465">
        <v>0</v>
      </c>
      <c r="M341" s="465">
        <v>0</v>
      </c>
      <c r="N341" s="465">
        <v>0</v>
      </c>
      <c r="O341" s="474"/>
      <c r="P341" s="465">
        <v>0</v>
      </c>
      <c r="Q341" s="465">
        <v>0</v>
      </c>
      <c r="R341" s="466">
        <v>0</v>
      </c>
    </row>
    <row r="342" spans="1:18" ht="16.5" customHeight="1">
      <c r="A342" s="461" t="s">
        <v>433</v>
      </c>
      <c r="B342" s="462" t="s">
        <v>448</v>
      </c>
      <c r="C342" s="463" t="s">
        <v>249</v>
      </c>
      <c r="D342" s="462" t="s">
        <v>477</v>
      </c>
      <c r="E342" s="1445" t="s">
        <v>478</v>
      </c>
      <c r="F342" s="1445"/>
      <c r="G342" s="464" t="s">
        <v>11</v>
      </c>
      <c r="H342" s="471">
        <v>1</v>
      </c>
      <c r="I342" s="465">
        <v>151990000</v>
      </c>
      <c r="J342" s="465">
        <v>0</v>
      </c>
      <c r="K342" s="465">
        <v>151990000</v>
      </c>
      <c r="L342" s="465">
        <v>0</v>
      </c>
      <c r="M342" s="465">
        <v>0</v>
      </c>
      <c r="N342" s="465">
        <v>0</v>
      </c>
      <c r="O342" s="474"/>
      <c r="P342" s="465">
        <v>0</v>
      </c>
      <c r="Q342" s="465">
        <v>0</v>
      </c>
      <c r="R342" s="466">
        <v>0</v>
      </c>
    </row>
    <row r="343" spans="1:18" ht="16.5" customHeight="1">
      <c r="A343" s="461" t="s">
        <v>433</v>
      </c>
      <c r="B343" s="462" t="s">
        <v>448</v>
      </c>
      <c r="C343" s="463" t="s">
        <v>249</v>
      </c>
      <c r="D343" s="462" t="s">
        <v>477</v>
      </c>
      <c r="E343" s="1445" t="s">
        <v>478</v>
      </c>
      <c r="F343" s="1445"/>
      <c r="G343" s="464" t="s">
        <v>12</v>
      </c>
      <c r="H343" s="471">
        <v>0</v>
      </c>
      <c r="I343" s="465">
        <v>0</v>
      </c>
      <c r="J343" s="465">
        <v>0</v>
      </c>
      <c r="K343" s="465">
        <v>0</v>
      </c>
      <c r="L343" s="465">
        <v>0</v>
      </c>
      <c r="M343" s="465">
        <v>0</v>
      </c>
      <c r="N343" s="465">
        <v>0</v>
      </c>
      <c r="O343" s="474"/>
      <c r="P343" s="465">
        <v>0</v>
      </c>
      <c r="Q343" s="465">
        <v>0</v>
      </c>
      <c r="R343" s="466">
        <v>0</v>
      </c>
    </row>
    <row r="344" spans="1:18" ht="16.5" customHeight="1">
      <c r="A344" s="461" t="s">
        <v>433</v>
      </c>
      <c r="B344" s="462" t="s">
        <v>448</v>
      </c>
      <c r="C344" s="463" t="s">
        <v>249</v>
      </c>
      <c r="D344" s="462" t="s">
        <v>477</v>
      </c>
      <c r="E344" s="1445" t="s">
        <v>478</v>
      </c>
      <c r="F344" s="1445"/>
      <c r="G344" s="464" t="s">
        <v>13</v>
      </c>
      <c r="H344" s="471">
        <v>0</v>
      </c>
      <c r="I344" s="465">
        <v>0</v>
      </c>
      <c r="J344" s="465">
        <v>0</v>
      </c>
      <c r="K344" s="465">
        <v>0</v>
      </c>
      <c r="L344" s="465">
        <v>0</v>
      </c>
      <c r="M344" s="465">
        <v>0</v>
      </c>
      <c r="N344" s="465">
        <v>0</v>
      </c>
      <c r="O344" s="474"/>
      <c r="P344" s="465">
        <v>0</v>
      </c>
      <c r="Q344" s="465">
        <v>0</v>
      </c>
      <c r="R344" s="466">
        <v>0</v>
      </c>
    </row>
    <row r="345" spans="1:18" ht="16.5" customHeight="1">
      <c r="A345" s="461" t="s">
        <v>433</v>
      </c>
      <c r="B345" s="462" t="s">
        <v>448</v>
      </c>
      <c r="C345" s="463" t="s">
        <v>249</v>
      </c>
      <c r="D345" s="462" t="s">
        <v>286</v>
      </c>
      <c r="E345" s="1445" t="s">
        <v>287</v>
      </c>
      <c r="F345" s="1445"/>
      <c r="G345" s="464" t="s">
        <v>11</v>
      </c>
      <c r="H345" s="471">
        <v>1</v>
      </c>
      <c r="I345" s="465">
        <v>100000</v>
      </c>
      <c r="J345" s="465">
        <v>0</v>
      </c>
      <c r="K345" s="465">
        <v>100000</v>
      </c>
      <c r="L345" s="465">
        <v>0</v>
      </c>
      <c r="M345" s="465">
        <v>0</v>
      </c>
      <c r="N345" s="465">
        <v>0</v>
      </c>
      <c r="O345" s="474"/>
      <c r="P345" s="465">
        <v>0</v>
      </c>
      <c r="Q345" s="465">
        <v>0</v>
      </c>
      <c r="R345" s="466">
        <v>0</v>
      </c>
    </row>
    <row r="346" spans="1:18" ht="16.5" customHeight="1">
      <c r="A346" s="461" t="s">
        <v>433</v>
      </c>
      <c r="B346" s="462" t="s">
        <v>448</v>
      </c>
      <c r="C346" s="463" t="s">
        <v>249</v>
      </c>
      <c r="D346" s="462" t="s">
        <v>286</v>
      </c>
      <c r="E346" s="1445" t="s">
        <v>287</v>
      </c>
      <c r="F346" s="1445"/>
      <c r="G346" s="464" t="s">
        <v>12</v>
      </c>
      <c r="H346" s="471">
        <v>5</v>
      </c>
      <c r="I346" s="465">
        <v>500000</v>
      </c>
      <c r="J346" s="465">
        <v>0</v>
      </c>
      <c r="K346" s="465">
        <v>500000</v>
      </c>
      <c r="L346" s="465">
        <v>0</v>
      </c>
      <c r="M346" s="465">
        <v>0</v>
      </c>
      <c r="N346" s="465">
        <v>0</v>
      </c>
      <c r="O346" s="474"/>
      <c r="P346" s="465">
        <v>0</v>
      </c>
      <c r="Q346" s="465">
        <v>0</v>
      </c>
      <c r="R346" s="466">
        <v>0</v>
      </c>
    </row>
    <row r="347" spans="1:18" ht="16.5" customHeight="1">
      <c r="A347" s="461" t="s">
        <v>433</v>
      </c>
      <c r="B347" s="462" t="s">
        <v>448</v>
      </c>
      <c r="C347" s="463" t="s">
        <v>249</v>
      </c>
      <c r="D347" s="462" t="s">
        <v>286</v>
      </c>
      <c r="E347" s="1445" t="s">
        <v>287</v>
      </c>
      <c r="F347" s="1445"/>
      <c r="G347" s="464" t="s">
        <v>13</v>
      </c>
      <c r="H347" s="471">
        <v>1</v>
      </c>
      <c r="I347" s="465">
        <v>100000</v>
      </c>
      <c r="J347" s="465">
        <v>0</v>
      </c>
      <c r="K347" s="465">
        <v>100000</v>
      </c>
      <c r="L347" s="465">
        <v>0</v>
      </c>
      <c r="M347" s="465">
        <v>0</v>
      </c>
      <c r="N347" s="465">
        <v>0</v>
      </c>
      <c r="O347" s="474"/>
      <c r="P347" s="465">
        <v>0</v>
      </c>
      <c r="Q347" s="465">
        <v>0</v>
      </c>
      <c r="R347" s="466">
        <v>0</v>
      </c>
    </row>
    <row r="348" spans="1:18" ht="16.5" customHeight="1">
      <c r="A348" s="461" t="s">
        <v>433</v>
      </c>
      <c r="B348" s="462" t="s">
        <v>448</v>
      </c>
      <c r="C348" s="463" t="s">
        <v>249</v>
      </c>
      <c r="D348" s="462" t="s">
        <v>76</v>
      </c>
      <c r="E348" s="1445" t="s">
        <v>77</v>
      </c>
      <c r="F348" s="1445"/>
      <c r="G348" s="464" t="s">
        <v>11</v>
      </c>
      <c r="H348" s="471">
        <v>50</v>
      </c>
      <c r="I348" s="465">
        <v>5000000</v>
      </c>
      <c r="J348" s="465">
        <v>0</v>
      </c>
      <c r="K348" s="465">
        <v>5000000</v>
      </c>
      <c r="L348" s="465">
        <v>0</v>
      </c>
      <c r="M348" s="465">
        <v>0</v>
      </c>
      <c r="N348" s="465">
        <v>0</v>
      </c>
      <c r="O348" s="474"/>
      <c r="P348" s="465">
        <v>0</v>
      </c>
      <c r="Q348" s="465">
        <v>0</v>
      </c>
      <c r="R348" s="466">
        <v>0</v>
      </c>
    </row>
    <row r="349" spans="1:18" ht="16.5" customHeight="1">
      <c r="A349" s="461" t="s">
        <v>433</v>
      </c>
      <c r="B349" s="462" t="s">
        <v>448</v>
      </c>
      <c r="C349" s="463" t="s">
        <v>249</v>
      </c>
      <c r="D349" s="462" t="s">
        <v>76</v>
      </c>
      <c r="E349" s="1445" t="s">
        <v>77</v>
      </c>
      <c r="F349" s="1445"/>
      <c r="G349" s="464" t="s">
        <v>12</v>
      </c>
      <c r="H349" s="471">
        <v>50</v>
      </c>
      <c r="I349" s="465">
        <v>5000000</v>
      </c>
      <c r="J349" s="465">
        <v>0</v>
      </c>
      <c r="K349" s="465">
        <v>5000000</v>
      </c>
      <c r="L349" s="465">
        <v>0</v>
      </c>
      <c r="M349" s="465">
        <v>0</v>
      </c>
      <c r="N349" s="465">
        <v>0</v>
      </c>
      <c r="O349" s="474"/>
      <c r="P349" s="465">
        <v>0</v>
      </c>
      <c r="Q349" s="465">
        <v>0</v>
      </c>
      <c r="R349" s="466">
        <v>0</v>
      </c>
    </row>
    <row r="350" spans="1:18" ht="16.5" customHeight="1">
      <c r="A350" s="461" t="s">
        <v>433</v>
      </c>
      <c r="B350" s="462" t="s">
        <v>448</v>
      </c>
      <c r="C350" s="463" t="s">
        <v>249</v>
      </c>
      <c r="D350" s="462" t="s">
        <v>76</v>
      </c>
      <c r="E350" s="1445" t="s">
        <v>77</v>
      </c>
      <c r="F350" s="1445"/>
      <c r="G350" s="464" t="s">
        <v>13</v>
      </c>
      <c r="H350" s="471">
        <v>0</v>
      </c>
      <c r="I350" s="465">
        <v>0</v>
      </c>
      <c r="J350" s="465">
        <v>0</v>
      </c>
      <c r="K350" s="465">
        <v>0</v>
      </c>
      <c r="L350" s="465">
        <v>0</v>
      </c>
      <c r="M350" s="465">
        <v>0</v>
      </c>
      <c r="N350" s="465">
        <v>0</v>
      </c>
      <c r="O350" s="474"/>
      <c r="P350" s="465">
        <v>0</v>
      </c>
      <c r="Q350" s="465">
        <v>0</v>
      </c>
      <c r="R350" s="466">
        <v>0</v>
      </c>
    </row>
    <row r="351" spans="1:18" ht="16.5" customHeight="1">
      <c r="A351" s="461"/>
      <c r="B351" s="462"/>
      <c r="C351" s="463"/>
      <c r="D351" s="462"/>
      <c r="E351" s="1445" t="s">
        <v>150</v>
      </c>
      <c r="F351" s="1445"/>
      <c r="G351" s="464" t="s">
        <v>11</v>
      </c>
      <c r="H351" s="471"/>
      <c r="I351" s="465">
        <v>1517726000</v>
      </c>
      <c r="J351" s="465">
        <v>0</v>
      </c>
      <c r="K351" s="465">
        <v>793790000</v>
      </c>
      <c r="L351" s="465">
        <v>382200000</v>
      </c>
      <c r="M351" s="465">
        <v>62506000</v>
      </c>
      <c r="N351" s="465">
        <v>242870000</v>
      </c>
      <c r="O351" s="465">
        <v>0</v>
      </c>
      <c r="P351" s="465">
        <v>0</v>
      </c>
      <c r="Q351" s="465">
        <v>36000000</v>
      </c>
      <c r="R351" s="465">
        <v>360000</v>
      </c>
    </row>
    <row r="352" spans="1:18" ht="16.5" customHeight="1">
      <c r="A352" s="461"/>
      <c r="B352" s="462"/>
      <c r="C352" s="463"/>
      <c r="D352" s="462"/>
      <c r="E352" s="1445" t="s">
        <v>150</v>
      </c>
      <c r="F352" s="1445"/>
      <c r="G352" s="464" t="s">
        <v>12</v>
      </c>
      <c r="H352" s="471"/>
      <c r="I352" s="465">
        <v>1533533932</v>
      </c>
      <c r="J352" s="465">
        <v>2000000</v>
      </c>
      <c r="K352" s="465">
        <v>639800000</v>
      </c>
      <c r="L352" s="465">
        <v>378200000</v>
      </c>
      <c r="M352" s="465">
        <v>62506000</v>
      </c>
      <c r="N352" s="465">
        <v>245790000</v>
      </c>
      <c r="O352" s="465">
        <v>0</v>
      </c>
      <c r="P352" s="465">
        <v>0</v>
      </c>
      <c r="Q352" s="465">
        <v>186000000</v>
      </c>
      <c r="R352" s="465">
        <v>19237932</v>
      </c>
    </row>
    <row r="353" spans="1:18" ht="16.5" customHeight="1">
      <c r="A353" s="461"/>
      <c r="B353" s="462"/>
      <c r="C353" s="463"/>
      <c r="D353" s="462"/>
      <c r="E353" s="1445" t="s">
        <v>150</v>
      </c>
      <c r="F353" s="1445"/>
      <c r="G353" s="464" t="s">
        <v>13</v>
      </c>
      <c r="H353" s="471"/>
      <c r="I353" s="465">
        <v>983200995</v>
      </c>
      <c r="J353" s="465">
        <v>0</v>
      </c>
      <c r="K353" s="465">
        <v>401583473</v>
      </c>
      <c r="L353" s="465">
        <v>220194597</v>
      </c>
      <c r="M353" s="465">
        <v>35078414</v>
      </c>
      <c r="N353" s="465">
        <v>132481291</v>
      </c>
      <c r="O353" s="465">
        <v>0</v>
      </c>
      <c r="P353" s="465">
        <v>0</v>
      </c>
      <c r="Q353" s="465">
        <v>176035007</v>
      </c>
      <c r="R353" s="465">
        <v>17828213</v>
      </c>
    </row>
    <row r="354" spans="1:18" ht="16.5" customHeight="1">
      <c r="A354" s="52"/>
      <c r="B354" s="54"/>
      <c r="C354" s="55"/>
      <c r="D354" s="54"/>
      <c r="E354" s="55"/>
      <c r="F354" s="53"/>
      <c r="G354" s="56"/>
      <c r="H354" s="57"/>
      <c r="I354" s="56"/>
      <c r="J354" s="57"/>
      <c r="K354" s="57"/>
      <c r="L354" s="57"/>
      <c r="M354" s="57"/>
      <c r="N354" s="56"/>
      <c r="O354" s="56"/>
      <c r="P354" s="57"/>
      <c r="Q354" s="57"/>
    </row>
    <row r="355" spans="1:18" ht="16.5" customHeight="1">
      <c r="A355" s="401"/>
      <c r="B355" s="1"/>
      <c r="C355" s="1"/>
      <c r="D355" s="1"/>
      <c r="E355" s="1"/>
      <c r="F355" s="1"/>
      <c r="G355" s="1"/>
      <c r="H355" s="1"/>
      <c r="I355" s="1"/>
      <c r="J355" s="1"/>
      <c r="K355" s="395"/>
      <c r="L355" s="1"/>
      <c r="M355" s="1"/>
      <c r="N355" s="1"/>
      <c r="O355" s="1"/>
      <c r="P355" s="1"/>
      <c r="Q355" s="1"/>
    </row>
    <row r="356" spans="1:18" ht="16.5" customHeight="1">
      <c r="A356" s="1"/>
      <c r="B356" s="1"/>
      <c r="C356" s="1300" t="s">
        <v>586</v>
      </c>
      <c r="D356" s="1301"/>
      <c r="E356" s="394" t="s">
        <v>577</v>
      </c>
      <c r="F356" s="1306"/>
      <c r="G356" s="1307"/>
      <c r="H356" s="395"/>
      <c r="I356" s="395"/>
      <c r="J356" s="395"/>
      <c r="K356" s="395"/>
      <c r="L356" s="1308" t="s">
        <v>576</v>
      </c>
      <c r="M356" s="402" t="s">
        <v>577</v>
      </c>
      <c r="N356" s="1311"/>
      <c r="O356" s="1312"/>
      <c r="P356" s="395"/>
      <c r="Q356" s="1"/>
    </row>
    <row r="357" spans="1:18" ht="16.5" customHeight="1">
      <c r="A357" s="1"/>
      <c r="B357" s="1"/>
      <c r="C357" s="1302"/>
      <c r="D357" s="1303"/>
      <c r="E357" s="394" t="s">
        <v>579</v>
      </c>
      <c r="F357" s="1306"/>
      <c r="G357" s="1307"/>
      <c r="H357" s="395"/>
      <c r="I357" s="395"/>
      <c r="J357" s="395"/>
      <c r="K357" s="395"/>
      <c r="L357" s="1309"/>
      <c r="M357" s="402" t="s">
        <v>579</v>
      </c>
      <c r="N357" s="1311"/>
      <c r="O357" s="1312"/>
      <c r="P357" s="395"/>
      <c r="Q357" s="1"/>
    </row>
    <row r="358" spans="1:18" ht="16.5" customHeight="1">
      <c r="A358" s="1"/>
      <c r="B358" s="1"/>
      <c r="C358" s="1304"/>
      <c r="D358" s="1305"/>
      <c r="E358" s="394" t="s">
        <v>580</v>
      </c>
      <c r="F358" s="1306"/>
      <c r="G358" s="1307"/>
      <c r="H358" s="395"/>
      <c r="I358" s="395"/>
      <c r="J358" s="395"/>
      <c r="K358" s="395"/>
      <c r="L358" s="1310"/>
      <c r="M358" s="403" t="s">
        <v>580</v>
      </c>
      <c r="N358" s="1311"/>
      <c r="O358" s="1312"/>
      <c r="P358" s="395"/>
      <c r="Q358" s="1"/>
    </row>
    <row r="359" spans="1:18" ht="16.5" customHeight="1">
      <c r="A359" s="1313"/>
      <c r="B359" s="1313"/>
      <c r="C359" s="1"/>
      <c r="D359" s="1"/>
      <c r="E359" s="1"/>
      <c r="F359" s="1"/>
      <c r="G359" s="1"/>
      <c r="H359" s="1"/>
      <c r="I359" s="1"/>
      <c r="J359" s="1"/>
      <c r="K359" s="1"/>
      <c r="L359" s="1"/>
      <c r="M359" s="1"/>
      <c r="N359" s="1"/>
      <c r="O359" s="1"/>
      <c r="P359" s="395"/>
      <c r="Q359" s="1"/>
    </row>
    <row r="360" spans="1:18" ht="16.5" customHeight="1"/>
    <row r="361" spans="1:18" ht="16.5" customHeight="1"/>
    <row r="362" spans="1:18" ht="16.5" customHeight="1"/>
    <row r="363" spans="1:18" ht="24" customHeight="1"/>
    <row r="364" spans="1:18" ht="24" customHeight="1">
      <c r="A364" s="1447" t="s">
        <v>582</v>
      </c>
      <c r="B364" s="1447"/>
      <c r="C364" s="1447"/>
      <c r="D364" s="1447"/>
      <c r="E364" s="1447"/>
      <c r="F364" s="1447"/>
      <c r="G364" s="1447"/>
      <c r="H364" s="1447"/>
      <c r="I364" s="1447"/>
      <c r="J364" s="1447"/>
      <c r="K364" s="1447"/>
      <c r="L364" s="1447"/>
      <c r="M364" s="1447"/>
      <c r="N364" s="1447"/>
      <c r="O364" s="1447"/>
      <c r="P364" s="1447"/>
      <c r="Q364" s="1447"/>
      <c r="R364" s="1447"/>
    </row>
    <row r="365" spans="1:18" ht="24" customHeight="1" thickBot="1">
      <c r="A365" s="1462" t="s">
        <v>99</v>
      </c>
      <c r="B365" s="1462"/>
      <c r="C365" s="1462"/>
      <c r="D365" s="1462"/>
      <c r="E365" s="1462"/>
      <c r="F365" s="1462"/>
      <c r="G365" s="1462"/>
      <c r="H365" s="1462"/>
      <c r="I365" s="1462"/>
      <c r="J365" s="1462"/>
      <c r="K365" s="1462"/>
    </row>
    <row r="366" spans="1:18" ht="24" customHeight="1" thickTop="1">
      <c r="A366" s="215" t="s">
        <v>100</v>
      </c>
      <c r="B366" s="216" t="s">
        <v>101</v>
      </c>
      <c r="C366" s="216" t="s">
        <v>102</v>
      </c>
      <c r="D366" s="216" t="s">
        <v>103</v>
      </c>
      <c r="E366" s="216" t="s">
        <v>104</v>
      </c>
      <c r="F366" s="216" t="s">
        <v>105</v>
      </c>
      <c r="G366" s="216" t="s">
        <v>106</v>
      </c>
      <c r="H366" s="217">
        <v>2022</v>
      </c>
      <c r="I366" s="217">
        <v>2023</v>
      </c>
      <c r="J366" s="217">
        <v>2024</v>
      </c>
      <c r="K366" s="218">
        <v>2025</v>
      </c>
    </row>
    <row r="367" spans="1:18" ht="24" customHeight="1">
      <c r="A367" s="219" t="s">
        <v>433</v>
      </c>
      <c r="B367" s="220" t="s">
        <v>448</v>
      </c>
      <c r="C367" s="221" t="s">
        <v>249</v>
      </c>
      <c r="D367" s="220"/>
      <c r="E367" s="220" t="s">
        <v>250</v>
      </c>
      <c r="F367" s="222" t="s">
        <v>251</v>
      </c>
      <c r="G367" s="223" t="s">
        <v>107</v>
      </c>
      <c r="H367" s="224">
        <v>1470</v>
      </c>
      <c r="I367" s="224">
        <v>1470</v>
      </c>
      <c r="J367" s="224">
        <v>1400</v>
      </c>
      <c r="K367" s="364">
        <v>1344</v>
      </c>
    </row>
    <row r="368" spans="1:18" ht="24" customHeight="1">
      <c r="A368" s="219" t="s">
        <v>433</v>
      </c>
      <c r="B368" s="220" t="s">
        <v>448</v>
      </c>
      <c r="C368" s="221" t="s">
        <v>249</v>
      </c>
      <c r="D368" s="220"/>
      <c r="E368" s="220" t="s">
        <v>250</v>
      </c>
      <c r="F368" s="222" t="s">
        <v>251</v>
      </c>
      <c r="G368" s="222" t="s">
        <v>108</v>
      </c>
      <c r="H368" s="224">
        <v>354340000</v>
      </c>
      <c r="I368" s="224">
        <v>363270000</v>
      </c>
      <c r="J368" s="224">
        <v>453036000</v>
      </c>
      <c r="K368" s="365">
        <v>471036000</v>
      </c>
    </row>
    <row r="369" spans="1:11" ht="35.1" customHeight="1">
      <c r="A369" s="219" t="s">
        <v>433</v>
      </c>
      <c r="B369" s="220" t="s">
        <v>448</v>
      </c>
      <c r="C369" s="221" t="s">
        <v>249</v>
      </c>
      <c r="D369" s="220"/>
      <c r="E369" s="220" t="s">
        <v>250</v>
      </c>
      <c r="F369" s="222" t="s">
        <v>251</v>
      </c>
      <c r="G369" s="222" t="s">
        <v>109</v>
      </c>
      <c r="H369" s="224">
        <v>241048</v>
      </c>
      <c r="I369" s="224">
        <v>247122</v>
      </c>
      <c r="J369" s="224">
        <v>323597</v>
      </c>
      <c r="K369" s="365">
        <f>K368/K367</f>
        <v>350473.21428571426</v>
      </c>
    </row>
    <row r="370" spans="1:11" ht="35.1" customHeight="1">
      <c r="A370" s="219"/>
      <c r="B370" s="220"/>
      <c r="C370" s="221"/>
      <c r="D370" s="220"/>
      <c r="E370" s="220"/>
      <c r="F370" s="227" t="s">
        <v>110</v>
      </c>
      <c r="G370" s="228"/>
      <c r="H370" s="229"/>
      <c r="I370" s="229">
        <v>6074</v>
      </c>
      <c r="J370" s="229">
        <v>76475</v>
      </c>
      <c r="K370" s="346">
        <v>26876</v>
      </c>
    </row>
    <row r="371" spans="1:11" ht="35.1" customHeight="1">
      <c r="A371" s="219" t="s">
        <v>433</v>
      </c>
      <c r="B371" s="220" t="s">
        <v>448</v>
      </c>
      <c r="C371" s="221" t="s">
        <v>249</v>
      </c>
      <c r="D371" s="220"/>
      <c r="E371" s="220" t="s">
        <v>250</v>
      </c>
      <c r="F371" s="222" t="s">
        <v>251</v>
      </c>
      <c r="G371" s="223" t="s">
        <v>111</v>
      </c>
      <c r="H371" s="224">
        <v>1470</v>
      </c>
      <c r="I371" s="224">
        <v>1470</v>
      </c>
      <c r="J371" s="224">
        <v>1400</v>
      </c>
      <c r="K371" s="365">
        <v>1344</v>
      </c>
    </row>
    <row r="372" spans="1:11" ht="35.1" customHeight="1">
      <c r="A372" s="219" t="s">
        <v>433</v>
      </c>
      <c r="B372" s="220" t="s">
        <v>448</v>
      </c>
      <c r="C372" s="221" t="s">
        <v>249</v>
      </c>
      <c r="D372" s="220"/>
      <c r="E372" s="220" t="s">
        <v>250</v>
      </c>
      <c r="F372" s="222" t="s">
        <v>251</v>
      </c>
      <c r="G372" s="222" t="s">
        <v>112</v>
      </c>
      <c r="H372" s="224">
        <v>290335270</v>
      </c>
      <c r="I372" s="224">
        <v>402310000</v>
      </c>
      <c r="J372" s="224">
        <v>452128798</v>
      </c>
      <c r="K372" s="365">
        <v>637536000</v>
      </c>
    </row>
    <row r="373" spans="1:11" ht="35.1" customHeight="1">
      <c r="A373" s="219" t="s">
        <v>433</v>
      </c>
      <c r="B373" s="220" t="s">
        <v>448</v>
      </c>
      <c r="C373" s="221" t="s">
        <v>249</v>
      </c>
      <c r="D373" s="220"/>
      <c r="E373" s="220" t="s">
        <v>250</v>
      </c>
      <c r="F373" s="222" t="s">
        <v>251</v>
      </c>
      <c r="G373" s="222" t="s">
        <v>113</v>
      </c>
      <c r="H373" s="224">
        <v>197507</v>
      </c>
      <c r="I373" s="224">
        <v>273680</v>
      </c>
      <c r="J373" s="224">
        <v>322949</v>
      </c>
      <c r="K373" s="365">
        <f>K372/K371</f>
        <v>474357.14285714284</v>
      </c>
    </row>
    <row r="374" spans="1:11" ht="35.1" customHeight="1">
      <c r="A374" s="219"/>
      <c r="B374" s="220"/>
      <c r="C374" s="221"/>
      <c r="D374" s="220"/>
      <c r="E374" s="220"/>
      <c r="F374" s="227" t="s">
        <v>114</v>
      </c>
      <c r="G374" s="228"/>
      <c r="H374" s="229"/>
      <c r="I374" s="229">
        <v>76173</v>
      </c>
      <c r="J374" s="229">
        <v>49269</v>
      </c>
      <c r="K374" s="346">
        <v>151408</v>
      </c>
    </row>
    <row r="375" spans="1:11" ht="35.1" customHeight="1">
      <c r="A375" s="219" t="s">
        <v>433</v>
      </c>
      <c r="B375" s="220" t="s">
        <v>448</v>
      </c>
      <c r="C375" s="221" t="s">
        <v>249</v>
      </c>
      <c r="D375" s="220"/>
      <c r="E375" s="220" t="s">
        <v>250</v>
      </c>
      <c r="F375" s="222" t="s">
        <v>251</v>
      </c>
      <c r="G375" s="223" t="s">
        <v>115</v>
      </c>
      <c r="H375" s="224">
        <v>400</v>
      </c>
      <c r="I375" s="224">
        <v>1470</v>
      </c>
      <c r="J375" s="224">
        <v>1344</v>
      </c>
      <c r="K375" s="365">
        <v>848</v>
      </c>
    </row>
    <row r="376" spans="1:11" ht="35.1" customHeight="1">
      <c r="A376" s="219" t="s">
        <v>433</v>
      </c>
      <c r="B376" s="220" t="s">
        <v>448</v>
      </c>
      <c r="C376" s="221" t="s">
        <v>249</v>
      </c>
      <c r="D376" s="220"/>
      <c r="E376" s="220" t="s">
        <v>250</v>
      </c>
      <c r="F376" s="222" t="s">
        <v>251</v>
      </c>
      <c r="G376" s="222" t="s">
        <v>116</v>
      </c>
      <c r="H376" s="224">
        <v>283874951.85000002</v>
      </c>
      <c r="I376" s="224">
        <v>363185437.44</v>
      </c>
      <c r="J376" s="224">
        <v>375041629.37</v>
      </c>
      <c r="K376" s="365">
        <v>437909180</v>
      </c>
    </row>
    <row r="377" spans="1:11" ht="35.1" customHeight="1">
      <c r="A377" s="219" t="s">
        <v>433</v>
      </c>
      <c r="B377" s="220" t="s">
        <v>448</v>
      </c>
      <c r="C377" s="221" t="s">
        <v>249</v>
      </c>
      <c r="D377" s="220"/>
      <c r="E377" s="220" t="s">
        <v>250</v>
      </c>
      <c r="F377" s="222" t="s">
        <v>251</v>
      </c>
      <c r="G377" s="222" t="s">
        <v>117</v>
      </c>
      <c r="H377" s="224">
        <v>709687</v>
      </c>
      <c r="I377" s="224">
        <v>247065</v>
      </c>
      <c r="J377" s="224">
        <v>279049</v>
      </c>
      <c r="K377" s="365">
        <f>K376/K375</f>
        <v>516402.33490566036</v>
      </c>
    </row>
    <row r="378" spans="1:11" ht="35.1" customHeight="1">
      <c r="A378" s="219"/>
      <c r="B378" s="220"/>
      <c r="C378" s="221"/>
      <c r="D378" s="220"/>
      <c r="E378" s="220"/>
      <c r="F378" s="231" t="s">
        <v>118</v>
      </c>
      <c r="G378" s="232"/>
      <c r="H378" s="233"/>
      <c r="I378" s="233">
        <v>-462622</v>
      </c>
      <c r="J378" s="233">
        <v>31984</v>
      </c>
      <c r="K378" s="347">
        <f>K377-J377</f>
        <v>237353.33490566036</v>
      </c>
    </row>
    <row r="379" spans="1:11" ht="35.1" customHeight="1">
      <c r="A379" s="219" t="s">
        <v>433</v>
      </c>
      <c r="B379" s="220" t="s">
        <v>448</v>
      </c>
      <c r="C379" s="221" t="s">
        <v>249</v>
      </c>
      <c r="D379" s="220"/>
      <c r="E379" s="220" t="s">
        <v>252</v>
      </c>
      <c r="F379" s="222" t="s">
        <v>253</v>
      </c>
      <c r="G379" s="223" t="s">
        <v>107</v>
      </c>
      <c r="H379" s="224">
        <v>30</v>
      </c>
      <c r="I379" s="224">
        <v>40</v>
      </c>
      <c r="J379" s="224">
        <v>50</v>
      </c>
      <c r="K379" s="365">
        <v>110</v>
      </c>
    </row>
    <row r="380" spans="1:11" ht="35.1" customHeight="1">
      <c r="A380" s="219" t="s">
        <v>433</v>
      </c>
      <c r="B380" s="220" t="s">
        <v>448</v>
      </c>
      <c r="C380" s="221" t="s">
        <v>249</v>
      </c>
      <c r="D380" s="220"/>
      <c r="E380" s="220" t="s">
        <v>252</v>
      </c>
      <c r="F380" s="222" t="s">
        <v>253</v>
      </c>
      <c r="G380" s="222" t="s">
        <v>108</v>
      </c>
      <c r="H380" s="224">
        <v>8000000</v>
      </c>
      <c r="I380" s="224">
        <v>8000000</v>
      </c>
      <c r="J380" s="224">
        <v>8000000</v>
      </c>
      <c r="K380" s="365">
        <v>17000000</v>
      </c>
    </row>
    <row r="381" spans="1:11" ht="35.1" customHeight="1">
      <c r="A381" s="219" t="s">
        <v>433</v>
      </c>
      <c r="B381" s="220" t="s">
        <v>448</v>
      </c>
      <c r="C381" s="221" t="s">
        <v>249</v>
      </c>
      <c r="D381" s="220"/>
      <c r="E381" s="220" t="s">
        <v>252</v>
      </c>
      <c r="F381" s="222" t="s">
        <v>253</v>
      </c>
      <c r="G381" s="222" t="s">
        <v>109</v>
      </c>
      <c r="H381" s="224">
        <v>266667</v>
      </c>
      <c r="I381" s="224">
        <v>200000</v>
      </c>
      <c r="J381" s="224">
        <v>160000</v>
      </c>
      <c r="K381" s="365">
        <v>17000000</v>
      </c>
    </row>
    <row r="382" spans="1:11" ht="35.1" customHeight="1">
      <c r="A382" s="219"/>
      <c r="B382" s="220"/>
      <c r="C382" s="221"/>
      <c r="D382" s="220"/>
      <c r="E382" s="220"/>
      <c r="F382" s="227" t="s">
        <v>110</v>
      </c>
      <c r="G382" s="228"/>
      <c r="H382" s="229"/>
      <c r="I382" s="229">
        <v>-66667</v>
      </c>
      <c r="J382" s="229">
        <v>-40000</v>
      </c>
      <c r="K382" s="346">
        <v>16840000</v>
      </c>
    </row>
    <row r="383" spans="1:11" ht="35.1" customHeight="1">
      <c r="A383" s="219" t="s">
        <v>433</v>
      </c>
      <c r="B383" s="220" t="s">
        <v>448</v>
      </c>
      <c r="C383" s="221" t="s">
        <v>249</v>
      </c>
      <c r="D383" s="220"/>
      <c r="E383" s="220" t="s">
        <v>252</v>
      </c>
      <c r="F383" s="222" t="s">
        <v>253</v>
      </c>
      <c r="G383" s="223" t="s">
        <v>111</v>
      </c>
      <c r="H383" s="224">
        <v>30</v>
      </c>
      <c r="I383" s="224">
        <v>45</v>
      </c>
      <c r="J383" s="224">
        <v>115</v>
      </c>
      <c r="K383" s="365">
        <v>110</v>
      </c>
    </row>
    <row r="384" spans="1:11" ht="35.1" customHeight="1">
      <c r="A384" s="219" t="s">
        <v>433</v>
      </c>
      <c r="B384" s="220" t="s">
        <v>448</v>
      </c>
      <c r="C384" s="221" t="s">
        <v>249</v>
      </c>
      <c r="D384" s="220"/>
      <c r="E384" s="220" t="s">
        <v>252</v>
      </c>
      <c r="F384" s="222" t="s">
        <v>253</v>
      </c>
      <c r="G384" s="222" t="s">
        <v>112</v>
      </c>
      <c r="H384" s="224">
        <v>8000000</v>
      </c>
      <c r="I384" s="224">
        <v>8000000</v>
      </c>
      <c r="J384" s="224">
        <v>8000000</v>
      </c>
      <c r="K384" s="365">
        <v>1000000</v>
      </c>
    </row>
    <row r="385" spans="1:11" ht="35.1" customHeight="1">
      <c r="A385" s="219" t="s">
        <v>433</v>
      </c>
      <c r="B385" s="220" t="s">
        <v>448</v>
      </c>
      <c r="C385" s="221" t="s">
        <v>249</v>
      </c>
      <c r="D385" s="220"/>
      <c r="E385" s="220" t="s">
        <v>252</v>
      </c>
      <c r="F385" s="222" t="s">
        <v>253</v>
      </c>
      <c r="G385" s="222" t="s">
        <v>113</v>
      </c>
      <c r="H385" s="224">
        <v>266667</v>
      </c>
      <c r="I385" s="224">
        <v>177778</v>
      </c>
      <c r="J385" s="224">
        <v>69565</v>
      </c>
      <c r="K385" s="365">
        <f>K384/K383</f>
        <v>9090.9090909090901</v>
      </c>
    </row>
    <row r="386" spans="1:11" ht="35.1" customHeight="1">
      <c r="A386" s="219"/>
      <c r="B386" s="220"/>
      <c r="C386" s="221"/>
      <c r="D386" s="220"/>
      <c r="E386" s="220"/>
      <c r="F386" s="227" t="s">
        <v>114</v>
      </c>
      <c r="G386" s="228"/>
      <c r="H386" s="229"/>
      <c r="I386" s="229">
        <v>-88889</v>
      </c>
      <c r="J386" s="229">
        <v>-108213</v>
      </c>
      <c r="K386" s="346">
        <f>K385-J385</f>
        <v>-60474.090909090912</v>
      </c>
    </row>
    <row r="387" spans="1:11" ht="35.1" customHeight="1">
      <c r="A387" s="219" t="s">
        <v>433</v>
      </c>
      <c r="B387" s="220" t="s">
        <v>448</v>
      </c>
      <c r="C387" s="221" t="s">
        <v>249</v>
      </c>
      <c r="D387" s="220"/>
      <c r="E387" s="220" t="s">
        <v>252</v>
      </c>
      <c r="F387" s="222" t="s">
        <v>253</v>
      </c>
      <c r="G387" s="223" t="s">
        <v>115</v>
      </c>
      <c r="H387" s="224">
        <v>23</v>
      </c>
      <c r="I387" s="224">
        <v>45</v>
      </c>
      <c r="J387" s="224">
        <v>111</v>
      </c>
      <c r="K387" s="365">
        <v>107</v>
      </c>
    </row>
    <row r="388" spans="1:11" ht="35.1" customHeight="1">
      <c r="A388" s="219" t="s">
        <v>433</v>
      </c>
      <c r="B388" s="220" t="s">
        <v>448</v>
      </c>
      <c r="C388" s="221" t="s">
        <v>249</v>
      </c>
      <c r="D388" s="220"/>
      <c r="E388" s="220" t="s">
        <v>252</v>
      </c>
      <c r="F388" s="222" t="s">
        <v>253</v>
      </c>
      <c r="G388" s="222" t="s">
        <v>116</v>
      </c>
      <c r="H388" s="224">
        <v>7998154</v>
      </c>
      <c r="I388" s="224">
        <v>7927150.0599999996</v>
      </c>
      <c r="J388" s="224">
        <v>7458105.4000000004</v>
      </c>
      <c r="K388" s="365">
        <v>163100</v>
      </c>
    </row>
    <row r="389" spans="1:11" ht="35.1" customHeight="1">
      <c r="A389" s="219" t="s">
        <v>433</v>
      </c>
      <c r="B389" s="220" t="s">
        <v>448</v>
      </c>
      <c r="C389" s="221" t="s">
        <v>249</v>
      </c>
      <c r="D389" s="220"/>
      <c r="E389" s="220" t="s">
        <v>252</v>
      </c>
      <c r="F389" s="222" t="s">
        <v>253</v>
      </c>
      <c r="G389" s="222" t="s">
        <v>117</v>
      </c>
      <c r="H389" s="224">
        <v>347746</v>
      </c>
      <c r="I389" s="224">
        <v>176159</v>
      </c>
      <c r="J389" s="224">
        <v>67190</v>
      </c>
      <c r="K389" s="365">
        <f>K388/K387</f>
        <v>1524.2990654205607</v>
      </c>
    </row>
    <row r="390" spans="1:11" ht="35.1" customHeight="1">
      <c r="A390" s="219"/>
      <c r="B390" s="220"/>
      <c r="C390" s="221"/>
      <c r="D390" s="220"/>
      <c r="E390" s="220"/>
      <c r="F390" s="231" t="s">
        <v>118</v>
      </c>
      <c r="G390" s="232"/>
      <c r="H390" s="233"/>
      <c r="I390" s="233">
        <v>-171587</v>
      </c>
      <c r="J390" s="233">
        <v>-108969</v>
      </c>
      <c r="K390" s="234">
        <f>K389-J389</f>
        <v>-65665.700934579436</v>
      </c>
    </row>
    <row r="391" spans="1:11" ht="35.1" customHeight="1">
      <c r="A391" s="219" t="s">
        <v>433</v>
      </c>
      <c r="B391" s="220" t="s">
        <v>448</v>
      </c>
      <c r="C391" s="221" t="s">
        <v>249</v>
      </c>
      <c r="D391" s="220"/>
      <c r="E391" s="220" t="s">
        <v>254</v>
      </c>
      <c r="F391" s="222" t="s">
        <v>255</v>
      </c>
      <c r="G391" s="223" t="s">
        <v>107</v>
      </c>
      <c r="H391" s="224">
        <v>29000</v>
      </c>
      <c r="I391" s="224">
        <v>29000</v>
      </c>
      <c r="J391" s="224">
        <v>29000</v>
      </c>
      <c r="K391" s="365">
        <v>69000</v>
      </c>
    </row>
    <row r="392" spans="1:11" ht="35.1" customHeight="1">
      <c r="A392" s="219" t="s">
        <v>433</v>
      </c>
      <c r="B392" s="220" t="s">
        <v>448</v>
      </c>
      <c r="C392" s="221" t="s">
        <v>249</v>
      </c>
      <c r="D392" s="220"/>
      <c r="E392" s="220" t="s">
        <v>254</v>
      </c>
      <c r="F392" s="222" t="s">
        <v>255</v>
      </c>
      <c r="G392" s="222" t="s">
        <v>108</v>
      </c>
      <c r="H392" s="224">
        <v>32000000</v>
      </c>
      <c r="I392" s="224">
        <v>32000000</v>
      </c>
      <c r="J392" s="224">
        <v>32000000</v>
      </c>
      <c r="K392" s="365">
        <v>100000000</v>
      </c>
    </row>
    <row r="393" spans="1:11" ht="35.1" customHeight="1">
      <c r="A393" s="219" t="s">
        <v>433</v>
      </c>
      <c r="B393" s="220" t="s">
        <v>448</v>
      </c>
      <c r="C393" s="221" t="s">
        <v>249</v>
      </c>
      <c r="D393" s="220"/>
      <c r="E393" s="220" t="s">
        <v>254</v>
      </c>
      <c r="F393" s="222" t="s">
        <v>255</v>
      </c>
      <c r="G393" s="222" t="s">
        <v>109</v>
      </c>
      <c r="H393" s="224">
        <v>1103</v>
      </c>
      <c r="I393" s="224">
        <v>1103</v>
      </c>
      <c r="J393" s="224">
        <v>1103</v>
      </c>
      <c r="K393" s="365">
        <f>K392/K391</f>
        <v>1449.2753623188405</v>
      </c>
    </row>
    <row r="394" spans="1:11" ht="35.1" customHeight="1">
      <c r="A394" s="219"/>
      <c r="B394" s="220"/>
      <c r="C394" s="221"/>
      <c r="D394" s="220"/>
      <c r="E394" s="220"/>
      <c r="F394" s="227" t="s">
        <v>110</v>
      </c>
      <c r="G394" s="228"/>
      <c r="H394" s="229"/>
      <c r="I394" s="229">
        <v>0</v>
      </c>
      <c r="J394" s="229">
        <v>0</v>
      </c>
      <c r="K394" s="346">
        <f>K393-J393</f>
        <v>346.27536231884051</v>
      </c>
    </row>
    <row r="395" spans="1:11" ht="35.1" customHeight="1">
      <c r="A395" s="219" t="s">
        <v>433</v>
      </c>
      <c r="B395" s="220" t="s">
        <v>448</v>
      </c>
      <c r="C395" s="221" t="s">
        <v>249</v>
      </c>
      <c r="D395" s="220"/>
      <c r="E395" s="220" t="s">
        <v>254</v>
      </c>
      <c r="F395" s="222" t="s">
        <v>255</v>
      </c>
      <c r="G395" s="223" t="s">
        <v>111</v>
      </c>
      <c r="H395" s="224">
        <v>18343</v>
      </c>
      <c r="I395" s="224">
        <v>69000</v>
      </c>
      <c r="J395" s="224">
        <v>107000</v>
      </c>
      <c r="K395" s="365">
        <v>69000</v>
      </c>
    </row>
    <row r="396" spans="1:11" ht="35.1" customHeight="1">
      <c r="A396" s="219" t="s">
        <v>433</v>
      </c>
      <c r="B396" s="220" t="s">
        <v>448</v>
      </c>
      <c r="C396" s="221" t="s">
        <v>249</v>
      </c>
      <c r="D396" s="220"/>
      <c r="E396" s="220" t="s">
        <v>254</v>
      </c>
      <c r="F396" s="222" t="s">
        <v>255</v>
      </c>
      <c r="G396" s="222" t="s">
        <v>112</v>
      </c>
      <c r="H396" s="224">
        <v>46177344</v>
      </c>
      <c r="I396" s="224">
        <v>100000000</v>
      </c>
      <c r="J396" s="224">
        <v>155300000</v>
      </c>
      <c r="K396" s="365">
        <v>100000000</v>
      </c>
    </row>
    <row r="397" spans="1:11" ht="35.1" customHeight="1">
      <c r="A397" s="219" t="s">
        <v>433</v>
      </c>
      <c r="B397" s="220" t="s">
        <v>448</v>
      </c>
      <c r="C397" s="221" t="s">
        <v>249</v>
      </c>
      <c r="D397" s="220"/>
      <c r="E397" s="220" t="s">
        <v>254</v>
      </c>
      <c r="F397" s="222" t="s">
        <v>255</v>
      </c>
      <c r="G397" s="222" t="s">
        <v>113</v>
      </c>
      <c r="H397" s="224">
        <v>2517</v>
      </c>
      <c r="I397" s="224">
        <v>1449</v>
      </c>
      <c r="J397" s="224">
        <v>1451</v>
      </c>
      <c r="K397" s="365">
        <f>K396/K395</f>
        <v>1449.2753623188405</v>
      </c>
    </row>
    <row r="398" spans="1:11" ht="35.1" customHeight="1">
      <c r="A398" s="219"/>
      <c r="B398" s="220"/>
      <c r="C398" s="221"/>
      <c r="D398" s="220"/>
      <c r="E398" s="220"/>
      <c r="F398" s="227" t="s">
        <v>114</v>
      </c>
      <c r="G398" s="228"/>
      <c r="H398" s="229"/>
      <c r="I398" s="229">
        <v>-1068</v>
      </c>
      <c r="J398" s="229">
        <v>2</v>
      </c>
      <c r="K398" s="346">
        <f>K397-J397</f>
        <v>-1.7246376811594928</v>
      </c>
    </row>
    <row r="399" spans="1:11" ht="35.1" customHeight="1">
      <c r="A399" s="219" t="s">
        <v>433</v>
      </c>
      <c r="B399" s="220" t="s">
        <v>448</v>
      </c>
      <c r="C399" s="221" t="s">
        <v>249</v>
      </c>
      <c r="D399" s="220"/>
      <c r="E399" s="220" t="s">
        <v>254</v>
      </c>
      <c r="F399" s="222" t="s">
        <v>255</v>
      </c>
      <c r="G399" s="223" t="s">
        <v>115</v>
      </c>
      <c r="H399" s="224">
        <v>15100</v>
      </c>
      <c r="I399" s="224">
        <v>69000</v>
      </c>
      <c r="J399" s="224">
        <v>79640</v>
      </c>
      <c r="K399" s="365">
        <v>36215</v>
      </c>
    </row>
    <row r="400" spans="1:11" ht="35.1" customHeight="1">
      <c r="A400" s="219" t="s">
        <v>433</v>
      </c>
      <c r="B400" s="220" t="s">
        <v>448</v>
      </c>
      <c r="C400" s="221" t="s">
        <v>249</v>
      </c>
      <c r="D400" s="220"/>
      <c r="E400" s="220" t="s">
        <v>254</v>
      </c>
      <c r="F400" s="222" t="s">
        <v>255</v>
      </c>
      <c r="G400" s="222" t="s">
        <v>116</v>
      </c>
      <c r="H400" s="224">
        <v>46176726</v>
      </c>
      <c r="I400" s="224">
        <v>98996475</v>
      </c>
      <c r="J400" s="224">
        <v>115478063</v>
      </c>
      <c r="K400" s="365">
        <v>52510356</v>
      </c>
    </row>
    <row r="401" spans="1:11" ht="35.1" customHeight="1">
      <c r="A401" s="219" t="s">
        <v>433</v>
      </c>
      <c r="B401" s="220" t="s">
        <v>448</v>
      </c>
      <c r="C401" s="221" t="s">
        <v>249</v>
      </c>
      <c r="D401" s="220"/>
      <c r="E401" s="220" t="s">
        <v>254</v>
      </c>
      <c r="F401" s="222" t="s">
        <v>255</v>
      </c>
      <c r="G401" s="222" t="s">
        <v>117</v>
      </c>
      <c r="H401" s="224">
        <v>3058</v>
      </c>
      <c r="I401" s="224">
        <v>1435</v>
      </c>
      <c r="J401" s="224">
        <v>1450</v>
      </c>
      <c r="K401" s="365">
        <f>K400/K399</f>
        <v>1449.9615076625707</v>
      </c>
    </row>
    <row r="402" spans="1:11" ht="35.1" customHeight="1">
      <c r="A402" s="219"/>
      <c r="B402" s="220"/>
      <c r="C402" s="221"/>
      <c r="D402" s="220"/>
      <c r="E402" s="220"/>
      <c r="F402" s="231" t="s">
        <v>118</v>
      </c>
      <c r="G402" s="232"/>
      <c r="H402" s="233"/>
      <c r="I402" s="233">
        <v>-1623</v>
      </c>
      <c r="J402" s="233">
        <v>15</v>
      </c>
      <c r="K402" s="347">
        <f>K401-J401</f>
        <v>-3.849233742926117E-2</v>
      </c>
    </row>
    <row r="403" spans="1:11" ht="35.1" customHeight="1">
      <c r="A403" s="219" t="s">
        <v>433</v>
      </c>
      <c r="B403" s="220" t="s">
        <v>448</v>
      </c>
      <c r="C403" s="221" t="s">
        <v>249</v>
      </c>
      <c r="D403" s="220"/>
      <c r="E403" s="220" t="s">
        <v>256</v>
      </c>
      <c r="F403" s="222" t="s">
        <v>257</v>
      </c>
      <c r="G403" s="223" t="s">
        <v>107</v>
      </c>
      <c r="H403" s="224">
        <v>150</v>
      </c>
      <c r="I403" s="224">
        <v>180</v>
      </c>
      <c r="J403" s="224">
        <v>150</v>
      </c>
      <c r="K403" s="365">
        <v>180</v>
      </c>
    </row>
    <row r="404" spans="1:11" ht="35.1" customHeight="1">
      <c r="A404" s="219" t="s">
        <v>433</v>
      </c>
      <c r="B404" s="220" t="s">
        <v>448</v>
      </c>
      <c r="C404" s="221" t="s">
        <v>249</v>
      </c>
      <c r="D404" s="220"/>
      <c r="E404" s="220" t="s">
        <v>256</v>
      </c>
      <c r="F404" s="222" t="s">
        <v>257</v>
      </c>
      <c r="G404" s="222" t="s">
        <v>108</v>
      </c>
      <c r="H404" s="224">
        <v>23100000</v>
      </c>
      <c r="I404" s="224">
        <v>23100000</v>
      </c>
      <c r="J404" s="224">
        <v>33000000</v>
      </c>
      <c r="K404" s="365">
        <v>35000000</v>
      </c>
    </row>
    <row r="405" spans="1:11" ht="35.1" customHeight="1">
      <c r="A405" s="219" t="s">
        <v>433</v>
      </c>
      <c r="B405" s="220" t="s">
        <v>448</v>
      </c>
      <c r="C405" s="221" t="s">
        <v>249</v>
      </c>
      <c r="D405" s="220"/>
      <c r="E405" s="220" t="s">
        <v>256</v>
      </c>
      <c r="F405" s="222" t="s">
        <v>257</v>
      </c>
      <c r="G405" s="222" t="s">
        <v>109</v>
      </c>
      <c r="H405" s="224">
        <v>154000</v>
      </c>
      <c r="I405" s="224">
        <v>128333</v>
      </c>
      <c r="J405" s="224">
        <v>220000</v>
      </c>
      <c r="K405" s="365">
        <f>K404/K403</f>
        <v>194444.44444444444</v>
      </c>
    </row>
    <row r="406" spans="1:11" ht="35.1" customHeight="1">
      <c r="A406" s="219"/>
      <c r="B406" s="220"/>
      <c r="C406" s="221"/>
      <c r="D406" s="220"/>
      <c r="E406" s="220"/>
      <c r="F406" s="227" t="s">
        <v>110</v>
      </c>
      <c r="G406" s="228"/>
      <c r="H406" s="229"/>
      <c r="I406" s="229">
        <v>-25667</v>
      </c>
      <c r="J406" s="229">
        <v>91667</v>
      </c>
      <c r="K406" s="346">
        <f>K405-J405</f>
        <v>-25555.555555555562</v>
      </c>
    </row>
    <row r="407" spans="1:11" ht="35.1" customHeight="1">
      <c r="A407" s="219" t="s">
        <v>433</v>
      </c>
      <c r="B407" s="220" t="s">
        <v>448</v>
      </c>
      <c r="C407" s="221" t="s">
        <v>249</v>
      </c>
      <c r="D407" s="220"/>
      <c r="E407" s="220" t="s">
        <v>256</v>
      </c>
      <c r="F407" s="222" t="s">
        <v>257</v>
      </c>
      <c r="G407" s="223" t="s">
        <v>111</v>
      </c>
      <c r="H407" s="224">
        <v>150</v>
      </c>
      <c r="I407" s="224">
        <v>17</v>
      </c>
      <c r="J407" s="224">
        <v>40</v>
      </c>
      <c r="K407" s="365">
        <v>180</v>
      </c>
    </row>
    <row r="408" spans="1:11" ht="35.1" customHeight="1">
      <c r="A408" s="219" t="s">
        <v>433</v>
      </c>
      <c r="B408" s="220" t="s">
        <v>448</v>
      </c>
      <c r="C408" s="221" t="s">
        <v>249</v>
      </c>
      <c r="D408" s="220"/>
      <c r="E408" s="220" t="s">
        <v>256</v>
      </c>
      <c r="F408" s="222" t="s">
        <v>257</v>
      </c>
      <c r="G408" s="222" t="s">
        <v>112</v>
      </c>
      <c r="H408" s="224">
        <v>19800000</v>
      </c>
      <c r="I408" s="224">
        <v>27990000</v>
      </c>
      <c r="J408" s="224">
        <v>33100000</v>
      </c>
      <c r="K408" s="365">
        <v>35100000</v>
      </c>
    </row>
    <row r="409" spans="1:11" ht="35.1" customHeight="1">
      <c r="A409" s="219" t="s">
        <v>433</v>
      </c>
      <c r="B409" s="220" t="s">
        <v>448</v>
      </c>
      <c r="C409" s="221" t="s">
        <v>249</v>
      </c>
      <c r="D409" s="220"/>
      <c r="E409" s="220" t="s">
        <v>256</v>
      </c>
      <c r="F409" s="222" t="s">
        <v>257</v>
      </c>
      <c r="G409" s="222" t="s">
        <v>113</v>
      </c>
      <c r="H409" s="224">
        <v>132000</v>
      </c>
      <c r="I409" s="224">
        <v>1646471</v>
      </c>
      <c r="J409" s="224">
        <v>827500</v>
      </c>
      <c r="K409" s="365">
        <f>K408/K407</f>
        <v>195000</v>
      </c>
    </row>
    <row r="410" spans="1:11" ht="35.1" customHeight="1">
      <c r="A410" s="219"/>
      <c r="B410" s="220"/>
      <c r="C410" s="221"/>
      <c r="D410" s="220"/>
      <c r="E410" s="220"/>
      <c r="F410" s="227" t="s">
        <v>114</v>
      </c>
      <c r="G410" s="228"/>
      <c r="H410" s="229"/>
      <c r="I410" s="229">
        <v>1514471</v>
      </c>
      <c r="J410" s="229">
        <v>-818971</v>
      </c>
      <c r="K410" s="346">
        <f>K409-J409</f>
        <v>-632500</v>
      </c>
    </row>
    <row r="411" spans="1:11" ht="35.1" customHeight="1">
      <c r="A411" s="219" t="s">
        <v>433</v>
      </c>
      <c r="B411" s="220" t="s">
        <v>448</v>
      </c>
      <c r="C411" s="221" t="s">
        <v>249</v>
      </c>
      <c r="D411" s="220"/>
      <c r="E411" s="220" t="s">
        <v>256</v>
      </c>
      <c r="F411" s="222" t="s">
        <v>257</v>
      </c>
      <c r="G411" s="223" t="s">
        <v>115</v>
      </c>
      <c r="H411" s="224">
        <v>16</v>
      </c>
      <c r="I411" s="224">
        <v>17</v>
      </c>
      <c r="J411" s="224">
        <v>32</v>
      </c>
      <c r="K411" s="365">
        <v>19</v>
      </c>
    </row>
    <row r="412" spans="1:11" ht="35.1" customHeight="1">
      <c r="A412" s="219" t="s">
        <v>433</v>
      </c>
      <c r="B412" s="220" t="s">
        <v>448</v>
      </c>
      <c r="C412" s="221" t="s">
        <v>249</v>
      </c>
      <c r="D412" s="220"/>
      <c r="E412" s="220" t="s">
        <v>256</v>
      </c>
      <c r="F412" s="222" t="s">
        <v>257</v>
      </c>
      <c r="G412" s="222" t="s">
        <v>116</v>
      </c>
      <c r="H412" s="224">
        <v>18367248.5</v>
      </c>
      <c r="I412" s="224">
        <v>26357045</v>
      </c>
      <c r="J412" s="224">
        <v>29551043</v>
      </c>
      <c r="K412" s="365">
        <v>18152093</v>
      </c>
    </row>
    <row r="413" spans="1:11" ht="35.1" customHeight="1">
      <c r="A413" s="219" t="s">
        <v>433</v>
      </c>
      <c r="B413" s="220" t="s">
        <v>448</v>
      </c>
      <c r="C413" s="221" t="s">
        <v>249</v>
      </c>
      <c r="D413" s="220"/>
      <c r="E413" s="220" t="s">
        <v>256</v>
      </c>
      <c r="F413" s="222" t="s">
        <v>257</v>
      </c>
      <c r="G413" s="222" t="s">
        <v>117</v>
      </c>
      <c r="H413" s="224">
        <v>1147953</v>
      </c>
      <c r="I413" s="224">
        <v>1550414</v>
      </c>
      <c r="J413" s="224">
        <v>923470</v>
      </c>
      <c r="K413" s="365">
        <f>K412/K411</f>
        <v>955373.31578947371</v>
      </c>
    </row>
    <row r="414" spans="1:11" ht="35.1" customHeight="1">
      <c r="A414" s="219"/>
      <c r="B414" s="220"/>
      <c r="C414" s="221"/>
      <c r="D414" s="220"/>
      <c r="E414" s="220"/>
      <c r="F414" s="231" t="s">
        <v>118</v>
      </c>
      <c r="G414" s="232"/>
      <c r="H414" s="233"/>
      <c r="I414" s="233">
        <v>402461</v>
      </c>
      <c r="J414" s="233">
        <v>-626944</v>
      </c>
      <c r="K414" s="347">
        <f>K413-J413</f>
        <v>31903.315789473709</v>
      </c>
    </row>
    <row r="415" spans="1:11" ht="35.1" customHeight="1">
      <c r="A415" s="219" t="s">
        <v>433</v>
      </c>
      <c r="B415" s="220" t="s">
        <v>448</v>
      </c>
      <c r="C415" s="221" t="s">
        <v>249</v>
      </c>
      <c r="D415" s="220"/>
      <c r="E415" s="220" t="s">
        <v>258</v>
      </c>
      <c r="F415" s="222" t="s">
        <v>259</v>
      </c>
      <c r="G415" s="223" t="s">
        <v>107</v>
      </c>
      <c r="H415" s="224">
        <v>20</v>
      </c>
      <c r="I415" s="224">
        <v>20</v>
      </c>
      <c r="J415" s="224">
        <v>20</v>
      </c>
      <c r="K415" s="365">
        <v>8</v>
      </c>
    </row>
    <row r="416" spans="1:11" ht="35.1" customHeight="1">
      <c r="A416" s="219" t="s">
        <v>433</v>
      </c>
      <c r="B416" s="220" t="s">
        <v>448</v>
      </c>
      <c r="C416" s="221" t="s">
        <v>249</v>
      </c>
      <c r="D416" s="220"/>
      <c r="E416" s="220" t="s">
        <v>258</v>
      </c>
      <c r="F416" s="222" t="s">
        <v>259</v>
      </c>
      <c r="G416" s="222" t="s">
        <v>108</v>
      </c>
      <c r="H416" s="224">
        <v>8500000</v>
      </c>
      <c r="I416" s="224">
        <v>9600000</v>
      </c>
      <c r="J416" s="224">
        <v>11600000</v>
      </c>
      <c r="K416" s="365">
        <v>13300000</v>
      </c>
    </row>
    <row r="417" spans="1:11" ht="35.1" customHeight="1">
      <c r="A417" s="219" t="s">
        <v>433</v>
      </c>
      <c r="B417" s="220" t="s">
        <v>448</v>
      </c>
      <c r="C417" s="221" t="s">
        <v>249</v>
      </c>
      <c r="D417" s="220"/>
      <c r="E417" s="220" t="s">
        <v>258</v>
      </c>
      <c r="F417" s="222" t="s">
        <v>259</v>
      </c>
      <c r="G417" s="222" t="s">
        <v>109</v>
      </c>
      <c r="H417" s="224">
        <v>425000</v>
      </c>
      <c r="I417" s="224">
        <v>480000</v>
      </c>
      <c r="J417" s="224">
        <v>580000</v>
      </c>
      <c r="K417" s="365">
        <f>K416/K415</f>
        <v>1662500</v>
      </c>
    </row>
    <row r="418" spans="1:11" ht="35.1" customHeight="1">
      <c r="A418" s="219"/>
      <c r="B418" s="220"/>
      <c r="C418" s="221"/>
      <c r="D418" s="220"/>
      <c r="E418" s="220"/>
      <c r="F418" s="227" t="s">
        <v>110</v>
      </c>
      <c r="G418" s="228"/>
      <c r="H418" s="229"/>
      <c r="I418" s="229">
        <v>55000</v>
      </c>
      <c r="J418" s="229">
        <v>100000</v>
      </c>
      <c r="K418" s="346">
        <f>K417-J417</f>
        <v>1082500</v>
      </c>
    </row>
    <row r="419" spans="1:11" ht="35.1" customHeight="1">
      <c r="A419" s="219" t="s">
        <v>433</v>
      </c>
      <c r="B419" s="220" t="s">
        <v>448</v>
      </c>
      <c r="C419" s="221" t="s">
        <v>249</v>
      </c>
      <c r="D419" s="220"/>
      <c r="E419" s="220" t="s">
        <v>258</v>
      </c>
      <c r="F419" s="222" t="s">
        <v>259</v>
      </c>
      <c r="G419" s="223" t="s">
        <v>111</v>
      </c>
      <c r="H419" s="224">
        <v>20</v>
      </c>
      <c r="I419" s="224">
        <v>7</v>
      </c>
      <c r="J419" s="224">
        <v>7</v>
      </c>
      <c r="K419" s="365">
        <v>8</v>
      </c>
    </row>
    <row r="420" spans="1:11" ht="35.1" customHeight="1">
      <c r="A420" s="219" t="s">
        <v>433</v>
      </c>
      <c r="B420" s="220" t="s">
        <v>448</v>
      </c>
      <c r="C420" s="221" t="s">
        <v>249</v>
      </c>
      <c r="D420" s="220"/>
      <c r="E420" s="220" t="s">
        <v>258</v>
      </c>
      <c r="F420" s="222" t="s">
        <v>259</v>
      </c>
      <c r="G420" s="222" t="s">
        <v>112</v>
      </c>
      <c r="H420" s="224">
        <v>7844000</v>
      </c>
      <c r="I420" s="224">
        <v>13100000</v>
      </c>
      <c r="J420" s="224">
        <v>12000000</v>
      </c>
      <c r="K420" s="365">
        <v>13400000</v>
      </c>
    </row>
    <row r="421" spans="1:11" ht="35.1" customHeight="1">
      <c r="A421" s="219" t="s">
        <v>433</v>
      </c>
      <c r="B421" s="220" t="s">
        <v>448</v>
      </c>
      <c r="C421" s="221" t="s">
        <v>249</v>
      </c>
      <c r="D421" s="220"/>
      <c r="E421" s="220" t="s">
        <v>258</v>
      </c>
      <c r="F421" s="222" t="s">
        <v>259</v>
      </c>
      <c r="G421" s="222" t="s">
        <v>113</v>
      </c>
      <c r="H421" s="224">
        <v>392200</v>
      </c>
      <c r="I421" s="224">
        <v>1871429</v>
      </c>
      <c r="J421" s="224">
        <v>1714286</v>
      </c>
      <c r="K421" s="365">
        <f>K420/K419</f>
        <v>1675000</v>
      </c>
    </row>
    <row r="422" spans="1:11" ht="35.1" customHeight="1">
      <c r="A422" s="219"/>
      <c r="B422" s="220"/>
      <c r="C422" s="221"/>
      <c r="D422" s="220"/>
      <c r="E422" s="220"/>
      <c r="F422" s="227" t="s">
        <v>114</v>
      </c>
      <c r="G422" s="228"/>
      <c r="H422" s="229"/>
      <c r="I422" s="229">
        <v>1479229</v>
      </c>
      <c r="J422" s="229">
        <v>-157143</v>
      </c>
      <c r="K422" s="346">
        <v>11685714</v>
      </c>
    </row>
    <row r="423" spans="1:11" ht="35.1" customHeight="1">
      <c r="A423" s="219" t="s">
        <v>433</v>
      </c>
      <c r="B423" s="220" t="s">
        <v>448</v>
      </c>
      <c r="C423" s="221" t="s">
        <v>249</v>
      </c>
      <c r="D423" s="220"/>
      <c r="E423" s="220" t="s">
        <v>258</v>
      </c>
      <c r="F423" s="222" t="s">
        <v>259</v>
      </c>
      <c r="G423" s="223" t="s">
        <v>115</v>
      </c>
      <c r="H423" s="224">
        <v>10</v>
      </c>
      <c r="I423" s="224">
        <v>7</v>
      </c>
      <c r="J423" s="224">
        <v>7</v>
      </c>
      <c r="K423" s="365">
        <v>7</v>
      </c>
    </row>
    <row r="424" spans="1:11" ht="35.1" customHeight="1">
      <c r="A424" s="219" t="s">
        <v>433</v>
      </c>
      <c r="B424" s="220" t="s">
        <v>448</v>
      </c>
      <c r="C424" s="221" t="s">
        <v>249</v>
      </c>
      <c r="D424" s="220"/>
      <c r="E424" s="220" t="s">
        <v>258</v>
      </c>
      <c r="F424" s="222" t="s">
        <v>259</v>
      </c>
      <c r="G424" s="222" t="s">
        <v>116</v>
      </c>
      <c r="H424" s="224">
        <v>7366342</v>
      </c>
      <c r="I424" s="224">
        <v>10815954</v>
      </c>
      <c r="J424" s="224">
        <v>10654292</v>
      </c>
      <c r="K424" s="365">
        <v>8602363</v>
      </c>
    </row>
    <row r="425" spans="1:11" ht="35.1" customHeight="1">
      <c r="A425" s="219" t="s">
        <v>433</v>
      </c>
      <c r="B425" s="220" t="s">
        <v>448</v>
      </c>
      <c r="C425" s="221" t="s">
        <v>249</v>
      </c>
      <c r="D425" s="220"/>
      <c r="E425" s="220" t="s">
        <v>258</v>
      </c>
      <c r="F425" s="222" t="s">
        <v>259</v>
      </c>
      <c r="G425" s="222" t="s">
        <v>117</v>
      </c>
      <c r="H425" s="224">
        <v>736634</v>
      </c>
      <c r="I425" s="224">
        <v>1545136</v>
      </c>
      <c r="J425" s="224">
        <v>1522042</v>
      </c>
      <c r="K425" s="365">
        <f>K424/K423</f>
        <v>1228909</v>
      </c>
    </row>
    <row r="426" spans="1:11" ht="35.1" customHeight="1">
      <c r="A426" s="219"/>
      <c r="B426" s="220"/>
      <c r="C426" s="221"/>
      <c r="D426" s="220"/>
      <c r="E426" s="220"/>
      <c r="F426" s="231" t="s">
        <v>118</v>
      </c>
      <c r="G426" s="232"/>
      <c r="H426" s="233"/>
      <c r="I426" s="233">
        <v>808502</v>
      </c>
      <c r="J426" s="233">
        <v>-23094</v>
      </c>
      <c r="K426" s="347">
        <f>K425-J425</f>
        <v>-293133</v>
      </c>
    </row>
    <row r="427" spans="1:11" ht="35.1" customHeight="1">
      <c r="A427" s="219" t="s">
        <v>433</v>
      </c>
      <c r="B427" s="220" t="s">
        <v>448</v>
      </c>
      <c r="C427" s="221" t="s">
        <v>249</v>
      </c>
      <c r="D427" s="220"/>
      <c r="E427" s="220" t="s">
        <v>260</v>
      </c>
      <c r="F427" s="222" t="s">
        <v>261</v>
      </c>
      <c r="G427" s="223" t="s">
        <v>107</v>
      </c>
      <c r="H427" s="224">
        <v>60000</v>
      </c>
      <c r="I427" s="224">
        <v>40000</v>
      </c>
      <c r="J427" s="224">
        <v>52000</v>
      </c>
      <c r="K427" s="365">
        <v>1350</v>
      </c>
    </row>
    <row r="428" spans="1:11" ht="35.1" customHeight="1">
      <c r="A428" s="219" t="s">
        <v>433</v>
      </c>
      <c r="B428" s="220" t="s">
        <v>448</v>
      </c>
      <c r="C428" s="221" t="s">
        <v>249</v>
      </c>
      <c r="D428" s="220"/>
      <c r="E428" s="220" t="s">
        <v>260</v>
      </c>
      <c r="F428" s="222" t="s">
        <v>261</v>
      </c>
      <c r="G428" s="222" t="s">
        <v>108</v>
      </c>
      <c r="H428" s="224">
        <v>19000000</v>
      </c>
      <c r="I428" s="224">
        <v>21800000</v>
      </c>
      <c r="J428" s="224">
        <v>31200000</v>
      </c>
      <c r="K428" s="365">
        <v>87600000</v>
      </c>
    </row>
    <row r="429" spans="1:11" ht="35.1" customHeight="1">
      <c r="A429" s="219" t="s">
        <v>433</v>
      </c>
      <c r="B429" s="220" t="s">
        <v>448</v>
      </c>
      <c r="C429" s="221" t="s">
        <v>249</v>
      </c>
      <c r="D429" s="220"/>
      <c r="E429" s="220" t="s">
        <v>260</v>
      </c>
      <c r="F429" s="222" t="s">
        <v>261</v>
      </c>
      <c r="G429" s="222" t="s">
        <v>109</v>
      </c>
      <c r="H429" s="224">
        <v>317</v>
      </c>
      <c r="I429" s="224">
        <v>545</v>
      </c>
      <c r="J429" s="224">
        <v>600</v>
      </c>
      <c r="K429" s="365">
        <v>87600000</v>
      </c>
    </row>
    <row r="430" spans="1:11" ht="35.1" customHeight="1">
      <c r="A430" s="219"/>
      <c r="B430" s="220"/>
      <c r="C430" s="221"/>
      <c r="D430" s="220"/>
      <c r="E430" s="220"/>
      <c r="F430" s="227" t="s">
        <v>110</v>
      </c>
      <c r="G430" s="228"/>
      <c r="H430" s="229"/>
      <c r="I430" s="229">
        <v>228</v>
      </c>
      <c r="J430" s="229">
        <v>55</v>
      </c>
      <c r="K430" s="346">
        <v>87599400</v>
      </c>
    </row>
    <row r="431" spans="1:11" ht="35.1" customHeight="1">
      <c r="A431" s="219" t="s">
        <v>433</v>
      </c>
      <c r="B431" s="220" t="s">
        <v>448</v>
      </c>
      <c r="C431" s="221" t="s">
        <v>249</v>
      </c>
      <c r="D431" s="220"/>
      <c r="E431" s="220" t="s">
        <v>260</v>
      </c>
      <c r="F431" s="222" t="s">
        <v>261</v>
      </c>
      <c r="G431" s="223" t="s">
        <v>111</v>
      </c>
      <c r="H431" s="224">
        <v>40000</v>
      </c>
      <c r="I431" s="224">
        <v>31000</v>
      </c>
      <c r="J431" s="224">
        <v>52000</v>
      </c>
      <c r="K431" s="365">
        <v>1350</v>
      </c>
    </row>
    <row r="432" spans="1:11" ht="35.1" customHeight="1">
      <c r="A432" s="219" t="s">
        <v>433</v>
      </c>
      <c r="B432" s="220" t="s">
        <v>448</v>
      </c>
      <c r="C432" s="221" t="s">
        <v>249</v>
      </c>
      <c r="D432" s="220"/>
      <c r="E432" s="220" t="s">
        <v>260</v>
      </c>
      <c r="F432" s="222" t="s">
        <v>261</v>
      </c>
      <c r="G432" s="222" t="s">
        <v>112</v>
      </c>
      <c r="H432" s="224">
        <v>19040000</v>
      </c>
      <c r="I432" s="224">
        <v>24850000</v>
      </c>
      <c r="J432" s="224">
        <v>47900000</v>
      </c>
      <c r="K432" s="365">
        <v>104697932</v>
      </c>
    </row>
    <row r="433" spans="1:11" ht="35.1" customHeight="1">
      <c r="A433" s="219" t="s">
        <v>433</v>
      </c>
      <c r="B433" s="220" t="s">
        <v>448</v>
      </c>
      <c r="C433" s="221" t="s">
        <v>249</v>
      </c>
      <c r="D433" s="220"/>
      <c r="E433" s="220" t="s">
        <v>260</v>
      </c>
      <c r="F433" s="222" t="s">
        <v>261</v>
      </c>
      <c r="G433" s="222" t="s">
        <v>113</v>
      </c>
      <c r="H433" s="224">
        <v>476</v>
      </c>
      <c r="I433" s="224">
        <v>802</v>
      </c>
      <c r="J433" s="224">
        <v>921</v>
      </c>
      <c r="K433" s="365">
        <f>K432/K431</f>
        <v>77554.0237037037</v>
      </c>
    </row>
    <row r="434" spans="1:11" ht="35.1" customHeight="1">
      <c r="A434" s="219"/>
      <c r="B434" s="220"/>
      <c r="C434" s="221"/>
      <c r="D434" s="220"/>
      <c r="E434" s="220"/>
      <c r="F434" s="227" t="s">
        <v>114</v>
      </c>
      <c r="G434" s="228"/>
      <c r="H434" s="229"/>
      <c r="I434" s="229">
        <v>326</v>
      </c>
      <c r="J434" s="229">
        <v>119</v>
      </c>
      <c r="K434" s="346">
        <f>K433-J433</f>
        <v>76633.0237037037</v>
      </c>
    </row>
    <row r="435" spans="1:11" ht="35.1" customHeight="1">
      <c r="A435" s="219" t="s">
        <v>433</v>
      </c>
      <c r="B435" s="220" t="s">
        <v>448</v>
      </c>
      <c r="C435" s="221" t="s">
        <v>249</v>
      </c>
      <c r="D435" s="220"/>
      <c r="E435" s="220" t="s">
        <v>260</v>
      </c>
      <c r="F435" s="222" t="s">
        <v>261</v>
      </c>
      <c r="G435" s="223" t="s">
        <v>115</v>
      </c>
      <c r="H435" s="224">
        <v>8000</v>
      </c>
      <c r="I435" s="224">
        <v>30733</v>
      </c>
      <c r="J435" s="224">
        <v>51500</v>
      </c>
      <c r="K435" s="365">
        <v>750</v>
      </c>
    </row>
    <row r="436" spans="1:11" ht="35.1" customHeight="1">
      <c r="A436" s="219" t="s">
        <v>433</v>
      </c>
      <c r="B436" s="220" t="s">
        <v>448</v>
      </c>
      <c r="C436" s="221" t="s">
        <v>249</v>
      </c>
      <c r="D436" s="220"/>
      <c r="E436" s="220" t="s">
        <v>260</v>
      </c>
      <c r="F436" s="222" t="s">
        <v>261</v>
      </c>
      <c r="G436" s="222" t="s">
        <v>116</v>
      </c>
      <c r="H436" s="224">
        <v>17999672</v>
      </c>
      <c r="I436" s="224">
        <v>23829942</v>
      </c>
      <c r="J436" s="224">
        <v>46685213</v>
      </c>
      <c r="K436" s="365">
        <v>64280430</v>
      </c>
    </row>
    <row r="437" spans="1:11" ht="35.1" customHeight="1">
      <c r="A437" s="219" t="s">
        <v>433</v>
      </c>
      <c r="B437" s="220" t="s">
        <v>448</v>
      </c>
      <c r="C437" s="221" t="s">
        <v>249</v>
      </c>
      <c r="D437" s="220"/>
      <c r="E437" s="220" t="s">
        <v>260</v>
      </c>
      <c r="F437" s="222" t="s">
        <v>261</v>
      </c>
      <c r="G437" s="222" t="s">
        <v>117</v>
      </c>
      <c r="H437" s="224">
        <v>2250</v>
      </c>
      <c r="I437" s="224">
        <v>775</v>
      </c>
      <c r="J437" s="224">
        <v>907</v>
      </c>
      <c r="K437" s="365">
        <f>K436/K435</f>
        <v>85707.24</v>
      </c>
    </row>
    <row r="438" spans="1:11" ht="35.1" customHeight="1">
      <c r="A438" s="219"/>
      <c r="B438" s="220"/>
      <c r="C438" s="221"/>
      <c r="D438" s="220"/>
      <c r="E438" s="220"/>
      <c r="F438" s="231" t="s">
        <v>118</v>
      </c>
      <c r="G438" s="232"/>
      <c r="H438" s="233"/>
      <c r="I438" s="233">
        <v>-1475</v>
      </c>
      <c r="J438" s="233">
        <v>132</v>
      </c>
      <c r="K438" s="347">
        <f>K437-J437</f>
        <v>84800.24</v>
      </c>
    </row>
    <row r="439" spans="1:11" ht="35.1" customHeight="1">
      <c r="A439" s="219" t="s">
        <v>433</v>
      </c>
      <c r="B439" s="220" t="s">
        <v>448</v>
      </c>
      <c r="C439" s="221" t="s">
        <v>249</v>
      </c>
      <c r="D439" s="220"/>
      <c r="E439" s="220" t="s">
        <v>262</v>
      </c>
      <c r="F439" s="222" t="s">
        <v>263</v>
      </c>
      <c r="G439" s="223" t="s">
        <v>107</v>
      </c>
      <c r="H439" s="224">
        <v>44</v>
      </c>
      <c r="I439" s="224">
        <v>44</v>
      </c>
      <c r="J439" s="224">
        <v>44</v>
      </c>
      <c r="K439" s="345"/>
    </row>
    <row r="440" spans="1:11" ht="35.1" customHeight="1">
      <c r="A440" s="219" t="s">
        <v>433</v>
      </c>
      <c r="B440" s="220" t="s">
        <v>448</v>
      </c>
      <c r="C440" s="221" t="s">
        <v>249</v>
      </c>
      <c r="D440" s="220"/>
      <c r="E440" s="220" t="s">
        <v>262</v>
      </c>
      <c r="F440" s="222" t="s">
        <v>263</v>
      </c>
      <c r="G440" s="222" t="s">
        <v>108</v>
      </c>
      <c r="H440" s="224">
        <v>10000000</v>
      </c>
      <c r="I440" s="224">
        <v>10000000</v>
      </c>
      <c r="J440" s="224">
        <v>10000000</v>
      </c>
      <c r="K440" s="365">
        <v>0</v>
      </c>
    </row>
    <row r="441" spans="1:11" ht="35.1" customHeight="1">
      <c r="A441" s="219" t="s">
        <v>433</v>
      </c>
      <c r="B441" s="220" t="s">
        <v>448</v>
      </c>
      <c r="C441" s="221" t="s">
        <v>249</v>
      </c>
      <c r="D441" s="220"/>
      <c r="E441" s="220" t="s">
        <v>262</v>
      </c>
      <c r="F441" s="222" t="s">
        <v>263</v>
      </c>
      <c r="G441" s="222" t="s">
        <v>109</v>
      </c>
      <c r="H441" s="224">
        <v>227273</v>
      </c>
      <c r="I441" s="224">
        <v>227273</v>
      </c>
      <c r="J441" s="224">
        <v>227273</v>
      </c>
      <c r="K441" s="365">
        <v>0</v>
      </c>
    </row>
    <row r="442" spans="1:11" ht="35.1" customHeight="1">
      <c r="A442" s="219"/>
      <c r="B442" s="220"/>
      <c r="C442" s="221"/>
      <c r="D442" s="220"/>
      <c r="E442" s="220"/>
      <c r="F442" s="227" t="s">
        <v>110</v>
      </c>
      <c r="G442" s="228"/>
      <c r="H442" s="229"/>
      <c r="I442" s="229">
        <v>0</v>
      </c>
      <c r="J442" s="229">
        <v>0</v>
      </c>
      <c r="K442" s="346"/>
    </row>
    <row r="443" spans="1:11" ht="35.1" customHeight="1">
      <c r="A443" s="219" t="s">
        <v>433</v>
      </c>
      <c r="B443" s="220" t="s">
        <v>448</v>
      </c>
      <c r="C443" s="221" t="s">
        <v>249</v>
      </c>
      <c r="D443" s="220"/>
      <c r="E443" s="220" t="s">
        <v>262</v>
      </c>
      <c r="F443" s="222" t="s">
        <v>263</v>
      </c>
      <c r="G443" s="223" t="s">
        <v>111</v>
      </c>
      <c r="H443" s="224">
        <v>44</v>
      </c>
      <c r="I443" s="224">
        <v>44</v>
      </c>
      <c r="J443" s="224">
        <v>44</v>
      </c>
      <c r="K443" s="345"/>
    </row>
    <row r="444" spans="1:11" ht="35.1" customHeight="1">
      <c r="A444" s="219" t="s">
        <v>433</v>
      </c>
      <c r="B444" s="220" t="s">
        <v>448</v>
      </c>
      <c r="C444" s="221" t="s">
        <v>249</v>
      </c>
      <c r="D444" s="220"/>
      <c r="E444" s="220" t="s">
        <v>262</v>
      </c>
      <c r="F444" s="222" t="s">
        <v>263</v>
      </c>
      <c r="G444" s="222" t="s">
        <v>112</v>
      </c>
      <c r="H444" s="224">
        <v>2890000</v>
      </c>
      <c r="I444" s="224">
        <v>10000000</v>
      </c>
      <c r="J444" s="224">
        <v>7307202</v>
      </c>
      <c r="K444" s="365">
        <v>0</v>
      </c>
    </row>
    <row r="445" spans="1:11" ht="35.1" customHeight="1">
      <c r="A445" s="219" t="s">
        <v>433</v>
      </c>
      <c r="B445" s="220" t="s">
        <v>448</v>
      </c>
      <c r="C445" s="221" t="s">
        <v>249</v>
      </c>
      <c r="D445" s="220"/>
      <c r="E445" s="220" t="s">
        <v>262</v>
      </c>
      <c r="F445" s="222" t="s">
        <v>263</v>
      </c>
      <c r="G445" s="222" t="s">
        <v>113</v>
      </c>
      <c r="H445" s="224">
        <v>65682</v>
      </c>
      <c r="I445" s="224">
        <v>227273</v>
      </c>
      <c r="J445" s="224">
        <v>166073</v>
      </c>
      <c r="K445" s="365">
        <v>0</v>
      </c>
    </row>
    <row r="446" spans="1:11" ht="35.1" customHeight="1">
      <c r="A446" s="219"/>
      <c r="B446" s="220"/>
      <c r="C446" s="221"/>
      <c r="D446" s="220"/>
      <c r="E446" s="220"/>
      <c r="F446" s="227" t="s">
        <v>114</v>
      </c>
      <c r="G446" s="228"/>
      <c r="H446" s="229"/>
      <c r="I446" s="229">
        <v>161591</v>
      </c>
      <c r="J446" s="229">
        <v>-61200</v>
      </c>
      <c r="K446" s="346">
        <v>-166073</v>
      </c>
    </row>
    <row r="447" spans="1:11" ht="35.1" customHeight="1">
      <c r="A447" s="219" t="s">
        <v>433</v>
      </c>
      <c r="B447" s="220" t="s">
        <v>448</v>
      </c>
      <c r="C447" s="221" t="s">
        <v>249</v>
      </c>
      <c r="D447" s="220"/>
      <c r="E447" s="220" t="s">
        <v>262</v>
      </c>
      <c r="F447" s="222" t="s">
        <v>263</v>
      </c>
      <c r="G447" s="223" t="s">
        <v>115</v>
      </c>
      <c r="H447" s="224">
        <v>11</v>
      </c>
      <c r="I447" s="224">
        <v>44</v>
      </c>
      <c r="J447" s="224">
        <v>32</v>
      </c>
      <c r="K447" s="345"/>
    </row>
    <row r="448" spans="1:11" ht="35.1" customHeight="1">
      <c r="A448" s="219" t="s">
        <v>433</v>
      </c>
      <c r="B448" s="220" t="s">
        <v>448</v>
      </c>
      <c r="C448" s="221" t="s">
        <v>249</v>
      </c>
      <c r="D448" s="220"/>
      <c r="E448" s="220" t="s">
        <v>262</v>
      </c>
      <c r="F448" s="222" t="s">
        <v>263</v>
      </c>
      <c r="G448" s="222" t="s">
        <v>116</v>
      </c>
      <c r="H448" s="224">
        <v>2753380.8</v>
      </c>
      <c r="I448" s="224">
        <v>10000000</v>
      </c>
      <c r="J448" s="224">
        <v>6428172.2000000002</v>
      </c>
      <c r="K448" s="365">
        <v>0</v>
      </c>
    </row>
    <row r="449" spans="1:11" ht="35.1" customHeight="1">
      <c r="A449" s="219" t="s">
        <v>433</v>
      </c>
      <c r="B449" s="220" t="s">
        <v>448</v>
      </c>
      <c r="C449" s="221" t="s">
        <v>249</v>
      </c>
      <c r="D449" s="220"/>
      <c r="E449" s="220" t="s">
        <v>262</v>
      </c>
      <c r="F449" s="222" t="s">
        <v>263</v>
      </c>
      <c r="G449" s="222" t="s">
        <v>117</v>
      </c>
      <c r="H449" s="224">
        <v>250307</v>
      </c>
      <c r="I449" s="224">
        <v>227273</v>
      </c>
      <c r="J449" s="224">
        <v>200880</v>
      </c>
      <c r="K449" s="365">
        <v>0</v>
      </c>
    </row>
    <row r="450" spans="1:11" ht="35.1" customHeight="1">
      <c r="A450" s="219"/>
      <c r="B450" s="220"/>
      <c r="C450" s="221"/>
      <c r="D450" s="220"/>
      <c r="E450" s="220"/>
      <c r="F450" s="231" t="s">
        <v>118</v>
      </c>
      <c r="G450" s="232"/>
      <c r="H450" s="233"/>
      <c r="I450" s="233">
        <v>-23034</v>
      </c>
      <c r="J450" s="233">
        <v>-26393</v>
      </c>
      <c r="K450" s="347"/>
    </row>
    <row r="451" spans="1:11" ht="35.1" customHeight="1">
      <c r="A451" s="219" t="s">
        <v>433</v>
      </c>
      <c r="B451" s="220" t="s">
        <v>448</v>
      </c>
      <c r="C451" s="221" t="s">
        <v>249</v>
      </c>
      <c r="D451" s="220"/>
      <c r="E451" s="235" t="s">
        <v>264</v>
      </c>
      <c r="F451" s="236" t="s">
        <v>203</v>
      </c>
      <c r="G451" s="237" t="s">
        <v>107</v>
      </c>
      <c r="H451" s="238">
        <v>4</v>
      </c>
      <c r="I451" s="238">
        <v>4</v>
      </c>
      <c r="J451" s="238">
        <v>1</v>
      </c>
      <c r="K451" s="366">
        <v>2</v>
      </c>
    </row>
    <row r="452" spans="1:11" ht="35.1" customHeight="1">
      <c r="A452" s="219" t="s">
        <v>433</v>
      </c>
      <c r="B452" s="220" t="s">
        <v>448</v>
      </c>
      <c r="C452" s="221" t="s">
        <v>249</v>
      </c>
      <c r="D452" s="220"/>
      <c r="E452" s="235" t="s">
        <v>264</v>
      </c>
      <c r="F452" s="236" t="s">
        <v>203</v>
      </c>
      <c r="G452" s="236" t="s">
        <v>108</v>
      </c>
      <c r="H452" s="238">
        <v>200000</v>
      </c>
      <c r="I452" s="238">
        <v>200000</v>
      </c>
      <c r="J452" s="238">
        <v>200000</v>
      </c>
      <c r="K452" s="366">
        <v>200000</v>
      </c>
    </row>
    <row r="453" spans="1:11" ht="35.1" customHeight="1">
      <c r="A453" s="219" t="s">
        <v>433</v>
      </c>
      <c r="B453" s="220" t="s">
        <v>448</v>
      </c>
      <c r="C453" s="221" t="s">
        <v>249</v>
      </c>
      <c r="D453" s="220"/>
      <c r="E453" s="235" t="s">
        <v>264</v>
      </c>
      <c r="F453" s="236" t="s">
        <v>203</v>
      </c>
      <c r="G453" s="236" t="s">
        <v>109</v>
      </c>
      <c r="H453" s="238">
        <v>50000</v>
      </c>
      <c r="I453" s="238">
        <v>50000</v>
      </c>
      <c r="J453" s="238">
        <v>200000</v>
      </c>
      <c r="K453" s="366">
        <f>K452/K451</f>
        <v>100000</v>
      </c>
    </row>
    <row r="454" spans="1:11" ht="35.1" customHeight="1">
      <c r="A454" s="219"/>
      <c r="B454" s="220"/>
      <c r="C454" s="221"/>
      <c r="D454" s="220"/>
      <c r="E454" s="235"/>
      <c r="F454" s="239" t="s">
        <v>110</v>
      </c>
      <c r="G454" s="237"/>
      <c r="H454" s="240"/>
      <c r="I454" s="240">
        <v>0</v>
      </c>
      <c r="J454" s="240">
        <v>150000</v>
      </c>
      <c r="K454" s="366">
        <f>K453-J453</f>
        <v>-100000</v>
      </c>
    </row>
    <row r="455" spans="1:11" ht="35.1" customHeight="1">
      <c r="A455" s="219" t="s">
        <v>433</v>
      </c>
      <c r="B455" s="220" t="s">
        <v>448</v>
      </c>
      <c r="C455" s="221" t="s">
        <v>249</v>
      </c>
      <c r="D455" s="220"/>
      <c r="E455" s="235" t="s">
        <v>264</v>
      </c>
      <c r="F455" s="236" t="s">
        <v>203</v>
      </c>
      <c r="G455" s="237" t="s">
        <v>111</v>
      </c>
      <c r="H455" s="238">
        <v>1</v>
      </c>
      <c r="I455" s="238">
        <v>4</v>
      </c>
      <c r="J455" s="238">
        <v>1</v>
      </c>
      <c r="K455" s="366">
        <v>2</v>
      </c>
    </row>
    <row r="456" spans="1:11" ht="35.1" customHeight="1">
      <c r="A456" s="219" t="s">
        <v>433</v>
      </c>
      <c r="B456" s="220" t="s">
        <v>448</v>
      </c>
      <c r="C456" s="221" t="s">
        <v>249</v>
      </c>
      <c r="D456" s="220"/>
      <c r="E456" s="235" t="s">
        <v>264</v>
      </c>
      <c r="F456" s="236" t="s">
        <v>203</v>
      </c>
      <c r="G456" s="236" t="s">
        <v>112</v>
      </c>
      <c r="H456" s="238">
        <v>820000</v>
      </c>
      <c r="I456" s="238">
        <v>2051000</v>
      </c>
      <c r="J456" s="238">
        <v>102600</v>
      </c>
      <c r="K456" s="366">
        <v>200000</v>
      </c>
    </row>
    <row r="457" spans="1:11" ht="35.1" customHeight="1">
      <c r="A457" s="219" t="s">
        <v>433</v>
      </c>
      <c r="B457" s="220" t="s">
        <v>448</v>
      </c>
      <c r="C457" s="221" t="s">
        <v>249</v>
      </c>
      <c r="D457" s="220"/>
      <c r="E457" s="235" t="s">
        <v>264</v>
      </c>
      <c r="F457" s="236" t="s">
        <v>203</v>
      </c>
      <c r="G457" s="236" t="s">
        <v>113</v>
      </c>
      <c r="H457" s="238">
        <v>820000</v>
      </c>
      <c r="I457" s="238">
        <v>512750</v>
      </c>
      <c r="J457" s="238">
        <v>102600</v>
      </c>
      <c r="K457" s="366">
        <f>K456/K455</f>
        <v>100000</v>
      </c>
    </row>
    <row r="458" spans="1:11" ht="35.1" customHeight="1">
      <c r="A458" s="219"/>
      <c r="B458" s="220"/>
      <c r="C458" s="221"/>
      <c r="D458" s="220"/>
      <c r="E458" s="235"/>
      <c r="F458" s="239" t="s">
        <v>114</v>
      </c>
      <c r="G458" s="237"/>
      <c r="H458" s="240"/>
      <c r="I458" s="240">
        <v>-307250</v>
      </c>
      <c r="J458" s="240">
        <v>-410150</v>
      </c>
      <c r="K458" s="366">
        <f>K457-J457</f>
        <v>-2600</v>
      </c>
    </row>
    <row r="459" spans="1:11" ht="35.1" customHeight="1">
      <c r="A459" s="219" t="s">
        <v>433</v>
      </c>
      <c r="B459" s="220" t="s">
        <v>448</v>
      </c>
      <c r="C459" s="221" t="s">
        <v>249</v>
      </c>
      <c r="D459" s="220"/>
      <c r="E459" s="235" t="s">
        <v>264</v>
      </c>
      <c r="F459" s="236" t="s">
        <v>203</v>
      </c>
      <c r="G459" s="237" t="s">
        <v>115</v>
      </c>
      <c r="H459" s="238">
        <v>0</v>
      </c>
      <c r="I459" s="238">
        <v>44</v>
      </c>
      <c r="J459" s="238">
        <v>1</v>
      </c>
      <c r="K459" s="366">
        <v>2</v>
      </c>
    </row>
    <row r="460" spans="1:11" ht="35.1" customHeight="1">
      <c r="A460" s="219" t="s">
        <v>433</v>
      </c>
      <c r="B460" s="220" t="s">
        <v>448</v>
      </c>
      <c r="C460" s="221" t="s">
        <v>249</v>
      </c>
      <c r="D460" s="220"/>
      <c r="E460" s="235" t="s">
        <v>264</v>
      </c>
      <c r="F460" s="236" t="s">
        <v>203</v>
      </c>
      <c r="G460" s="236" t="s">
        <v>116</v>
      </c>
      <c r="H460" s="238">
        <v>0</v>
      </c>
      <c r="I460" s="238">
        <v>1999392</v>
      </c>
      <c r="J460" s="238">
        <v>99990</v>
      </c>
      <c r="K460" s="366">
        <v>184800</v>
      </c>
    </row>
    <row r="461" spans="1:11" ht="35.1" customHeight="1">
      <c r="A461" s="219" t="s">
        <v>433</v>
      </c>
      <c r="B461" s="220" t="s">
        <v>448</v>
      </c>
      <c r="C461" s="221" t="s">
        <v>249</v>
      </c>
      <c r="D461" s="220"/>
      <c r="E461" s="235" t="s">
        <v>264</v>
      </c>
      <c r="F461" s="236" t="s">
        <v>203</v>
      </c>
      <c r="G461" s="236" t="s">
        <v>117</v>
      </c>
      <c r="H461" s="238"/>
      <c r="I461" s="238">
        <v>45441</v>
      </c>
      <c r="J461" s="238">
        <v>99990</v>
      </c>
      <c r="K461" s="366">
        <f>K460/K459</f>
        <v>92400</v>
      </c>
    </row>
    <row r="462" spans="1:11" ht="35.1" customHeight="1">
      <c r="A462" s="219"/>
      <c r="B462" s="220"/>
      <c r="C462" s="221"/>
      <c r="D462" s="220"/>
      <c r="E462" s="220"/>
      <c r="F462" s="231" t="s">
        <v>118</v>
      </c>
      <c r="G462" s="232"/>
      <c r="H462" s="233"/>
      <c r="I462" s="233"/>
      <c r="J462" s="233">
        <v>54549</v>
      </c>
      <c r="K462" s="234">
        <f>K461-J461</f>
        <v>-7590</v>
      </c>
    </row>
    <row r="463" spans="1:11" ht="35.1" customHeight="1">
      <c r="A463" s="219" t="s">
        <v>433</v>
      </c>
      <c r="B463" s="220" t="s">
        <v>448</v>
      </c>
      <c r="C463" s="221" t="s">
        <v>249</v>
      </c>
      <c r="D463" s="220"/>
      <c r="E463" s="220" t="s">
        <v>265</v>
      </c>
      <c r="F463" s="222" t="s">
        <v>266</v>
      </c>
      <c r="G463" s="223" t="s">
        <v>107</v>
      </c>
      <c r="H463" s="224">
        <v>10</v>
      </c>
      <c r="I463" s="224">
        <v>4</v>
      </c>
      <c r="J463" s="224">
        <v>5</v>
      </c>
      <c r="K463" s="365">
        <v>5</v>
      </c>
    </row>
    <row r="464" spans="1:11" ht="35.1" customHeight="1">
      <c r="A464" s="219" t="s">
        <v>433</v>
      </c>
      <c r="B464" s="220" t="s">
        <v>448</v>
      </c>
      <c r="C464" s="221" t="s">
        <v>249</v>
      </c>
      <c r="D464" s="220"/>
      <c r="E464" s="220" t="s">
        <v>265</v>
      </c>
      <c r="F464" s="222" t="s">
        <v>266</v>
      </c>
      <c r="G464" s="222" t="s">
        <v>108</v>
      </c>
      <c r="H464" s="224">
        <v>0</v>
      </c>
      <c r="I464" s="224">
        <v>0</v>
      </c>
      <c r="J464" s="224">
        <v>150000</v>
      </c>
      <c r="K464" s="365">
        <v>150000</v>
      </c>
    </row>
    <row r="465" spans="1:11" ht="35.1" customHeight="1">
      <c r="A465" s="219" t="s">
        <v>433</v>
      </c>
      <c r="B465" s="220" t="s">
        <v>448</v>
      </c>
      <c r="C465" s="221" t="s">
        <v>249</v>
      </c>
      <c r="D465" s="220"/>
      <c r="E465" s="220" t="s">
        <v>265</v>
      </c>
      <c r="F465" s="222" t="s">
        <v>266</v>
      </c>
      <c r="G465" s="222" t="s">
        <v>109</v>
      </c>
      <c r="H465" s="224">
        <v>0</v>
      </c>
      <c r="I465" s="224">
        <v>0</v>
      </c>
      <c r="J465" s="224">
        <v>30000</v>
      </c>
      <c r="K465" s="365">
        <f>K464/K463</f>
        <v>30000</v>
      </c>
    </row>
    <row r="466" spans="1:11" ht="35.1" customHeight="1">
      <c r="A466" s="219"/>
      <c r="B466" s="220"/>
      <c r="C466" s="221"/>
      <c r="D466" s="220"/>
      <c r="E466" s="220"/>
      <c r="F466" s="227" t="s">
        <v>110</v>
      </c>
      <c r="G466" s="228"/>
      <c r="H466" s="229"/>
      <c r="I466" s="229">
        <v>0</v>
      </c>
      <c r="J466" s="229">
        <v>30000</v>
      </c>
      <c r="K466" s="346">
        <f>K465-J465</f>
        <v>0</v>
      </c>
    </row>
    <row r="467" spans="1:11" ht="35.1" customHeight="1">
      <c r="A467" s="219" t="s">
        <v>433</v>
      </c>
      <c r="B467" s="220" t="s">
        <v>448</v>
      </c>
      <c r="C467" s="221" t="s">
        <v>249</v>
      </c>
      <c r="D467" s="220"/>
      <c r="E467" s="220" t="s">
        <v>265</v>
      </c>
      <c r="F467" s="222" t="s">
        <v>266</v>
      </c>
      <c r="G467" s="223" t="s">
        <v>111</v>
      </c>
      <c r="H467" s="224">
        <v>10</v>
      </c>
      <c r="I467" s="224">
        <v>4</v>
      </c>
      <c r="J467" s="224">
        <v>6</v>
      </c>
      <c r="K467" s="365">
        <v>5</v>
      </c>
    </row>
    <row r="468" spans="1:11" ht="35.1" customHeight="1">
      <c r="A468" s="219" t="s">
        <v>433</v>
      </c>
      <c r="B468" s="220" t="s">
        <v>448</v>
      </c>
      <c r="C468" s="221" t="s">
        <v>249</v>
      </c>
      <c r="D468" s="220"/>
      <c r="E468" s="220" t="s">
        <v>265</v>
      </c>
      <c r="F468" s="222" t="s">
        <v>266</v>
      </c>
      <c r="G468" s="222" t="s">
        <v>112</v>
      </c>
      <c r="H468" s="224">
        <v>0</v>
      </c>
      <c r="I468" s="224">
        <v>0</v>
      </c>
      <c r="J468" s="224">
        <v>300000</v>
      </c>
      <c r="K468" s="365">
        <v>300000</v>
      </c>
    </row>
    <row r="469" spans="1:11" ht="35.1" customHeight="1">
      <c r="A469" s="219" t="s">
        <v>433</v>
      </c>
      <c r="B469" s="220" t="s">
        <v>448</v>
      </c>
      <c r="C469" s="221" t="s">
        <v>249</v>
      </c>
      <c r="D469" s="220"/>
      <c r="E469" s="220" t="s">
        <v>265</v>
      </c>
      <c r="F469" s="222" t="s">
        <v>266</v>
      </c>
      <c r="G469" s="222" t="s">
        <v>113</v>
      </c>
      <c r="H469" s="224">
        <v>0</v>
      </c>
      <c r="I469" s="224">
        <v>0</v>
      </c>
      <c r="J469" s="224">
        <v>50000</v>
      </c>
      <c r="K469" s="365">
        <f>K468/K467</f>
        <v>60000</v>
      </c>
    </row>
    <row r="470" spans="1:11" ht="35.1" customHeight="1">
      <c r="A470" s="219"/>
      <c r="B470" s="220"/>
      <c r="C470" s="221"/>
      <c r="D470" s="220"/>
      <c r="E470" s="220"/>
      <c r="F470" s="227" t="s">
        <v>114</v>
      </c>
      <c r="G470" s="228"/>
      <c r="H470" s="229"/>
      <c r="I470" s="229">
        <v>0</v>
      </c>
      <c r="J470" s="229">
        <v>50000</v>
      </c>
      <c r="K470" s="230">
        <f>K469-J469</f>
        <v>10000</v>
      </c>
    </row>
    <row r="471" spans="1:11" ht="35.1" customHeight="1">
      <c r="A471" s="219" t="s">
        <v>433</v>
      </c>
      <c r="B471" s="220" t="s">
        <v>448</v>
      </c>
      <c r="C471" s="221" t="s">
        <v>249</v>
      </c>
      <c r="D471" s="220"/>
      <c r="E471" s="220" t="s">
        <v>265</v>
      </c>
      <c r="F471" s="222" t="s">
        <v>266</v>
      </c>
      <c r="G471" s="223" t="s">
        <v>115</v>
      </c>
      <c r="H471" s="224"/>
      <c r="I471" s="224">
        <v>0</v>
      </c>
      <c r="J471" s="224">
        <v>2</v>
      </c>
      <c r="K471" s="365">
        <v>1</v>
      </c>
    </row>
    <row r="472" spans="1:11" ht="35.1" customHeight="1">
      <c r="A472" s="219" t="s">
        <v>433</v>
      </c>
      <c r="B472" s="220" t="s">
        <v>448</v>
      </c>
      <c r="C472" s="221" t="s">
        <v>249</v>
      </c>
      <c r="D472" s="220"/>
      <c r="E472" s="220" t="s">
        <v>265</v>
      </c>
      <c r="F472" s="222" t="s">
        <v>266</v>
      </c>
      <c r="G472" s="222" t="s">
        <v>116</v>
      </c>
      <c r="H472" s="224">
        <v>0</v>
      </c>
      <c r="I472" s="224">
        <v>0</v>
      </c>
      <c r="J472" s="224">
        <v>185511</v>
      </c>
      <c r="K472" s="365">
        <v>56453</v>
      </c>
    </row>
    <row r="473" spans="1:11" ht="35.1" customHeight="1">
      <c r="A473" s="219" t="s">
        <v>433</v>
      </c>
      <c r="B473" s="220" t="s">
        <v>448</v>
      </c>
      <c r="C473" s="221" t="s">
        <v>249</v>
      </c>
      <c r="D473" s="220"/>
      <c r="E473" s="220" t="s">
        <v>265</v>
      </c>
      <c r="F473" s="222" t="s">
        <v>266</v>
      </c>
      <c r="G473" s="222" t="s">
        <v>117</v>
      </c>
      <c r="H473" s="224">
        <v>0</v>
      </c>
      <c r="I473" s="224"/>
      <c r="J473" s="224">
        <v>92756</v>
      </c>
      <c r="K473" s="365">
        <f>K472/K471</f>
        <v>56453</v>
      </c>
    </row>
    <row r="474" spans="1:11" ht="35.1" customHeight="1">
      <c r="A474" s="219"/>
      <c r="B474" s="220"/>
      <c r="C474" s="221"/>
      <c r="D474" s="220"/>
      <c r="E474" s="220"/>
      <c r="F474" s="231" t="s">
        <v>118</v>
      </c>
      <c r="G474" s="232"/>
      <c r="H474" s="233"/>
      <c r="I474" s="233"/>
      <c r="J474" s="233"/>
      <c r="K474" s="234">
        <f>K473-J473</f>
        <v>-36303</v>
      </c>
    </row>
    <row r="475" spans="1:11" ht="35.1" customHeight="1">
      <c r="A475" s="219" t="s">
        <v>433</v>
      </c>
      <c r="B475" s="220" t="s">
        <v>448</v>
      </c>
      <c r="C475" s="221" t="s">
        <v>249</v>
      </c>
      <c r="D475" s="220"/>
      <c r="E475" s="220" t="s">
        <v>267</v>
      </c>
      <c r="F475" s="222" t="s">
        <v>268</v>
      </c>
      <c r="G475" s="223" t="s">
        <v>107</v>
      </c>
      <c r="H475" s="224">
        <v>10</v>
      </c>
      <c r="I475" s="224">
        <v>12</v>
      </c>
      <c r="J475" s="224">
        <v>5</v>
      </c>
      <c r="K475" s="365">
        <v>5</v>
      </c>
    </row>
    <row r="476" spans="1:11" ht="35.1" customHeight="1">
      <c r="A476" s="219" t="s">
        <v>433</v>
      </c>
      <c r="B476" s="220" t="s">
        <v>448</v>
      </c>
      <c r="C476" s="221" t="s">
        <v>249</v>
      </c>
      <c r="D476" s="220"/>
      <c r="E476" s="220" t="s">
        <v>267</v>
      </c>
      <c r="F476" s="222" t="s">
        <v>268</v>
      </c>
      <c r="G476" s="222" t="s">
        <v>108</v>
      </c>
      <c r="H476" s="224">
        <v>0</v>
      </c>
      <c r="I476" s="224">
        <v>0</v>
      </c>
      <c r="J476" s="224">
        <v>150000</v>
      </c>
      <c r="K476" s="365">
        <v>150000</v>
      </c>
    </row>
    <row r="477" spans="1:11" ht="35.1" customHeight="1">
      <c r="A477" s="219" t="s">
        <v>433</v>
      </c>
      <c r="B477" s="220" t="s">
        <v>448</v>
      </c>
      <c r="C477" s="221" t="s">
        <v>249</v>
      </c>
      <c r="D477" s="220"/>
      <c r="E477" s="220" t="s">
        <v>267</v>
      </c>
      <c r="F477" s="222" t="s">
        <v>268</v>
      </c>
      <c r="G477" s="222" t="s">
        <v>109</v>
      </c>
      <c r="H477" s="224">
        <v>0</v>
      </c>
      <c r="I477" s="224">
        <v>0</v>
      </c>
      <c r="J477" s="224">
        <v>30000</v>
      </c>
      <c r="K477" s="365">
        <f>K476/K475</f>
        <v>30000</v>
      </c>
    </row>
    <row r="478" spans="1:11" ht="35.1" customHeight="1">
      <c r="A478" s="219"/>
      <c r="B478" s="220"/>
      <c r="C478" s="221"/>
      <c r="D478" s="220"/>
      <c r="E478" s="220"/>
      <c r="F478" s="227" t="s">
        <v>110</v>
      </c>
      <c r="G478" s="228"/>
      <c r="H478" s="229"/>
      <c r="I478" s="229">
        <v>0</v>
      </c>
      <c r="J478" s="229">
        <v>30000</v>
      </c>
      <c r="K478" s="346">
        <f>K477-J477</f>
        <v>0</v>
      </c>
    </row>
    <row r="479" spans="1:11" ht="35.1" customHeight="1">
      <c r="A479" s="219" t="s">
        <v>433</v>
      </c>
      <c r="B479" s="220" t="s">
        <v>448</v>
      </c>
      <c r="C479" s="221" t="s">
        <v>249</v>
      </c>
      <c r="D479" s="220"/>
      <c r="E479" s="220" t="s">
        <v>267</v>
      </c>
      <c r="F479" s="222" t="s">
        <v>268</v>
      </c>
      <c r="G479" s="223" t="s">
        <v>111</v>
      </c>
      <c r="H479" s="224">
        <v>10</v>
      </c>
      <c r="I479" s="224">
        <v>12</v>
      </c>
      <c r="J479" s="224">
        <v>0</v>
      </c>
      <c r="K479" s="226"/>
    </row>
    <row r="480" spans="1:11" ht="35.1" customHeight="1">
      <c r="A480" s="219" t="s">
        <v>433</v>
      </c>
      <c r="B480" s="220" t="s">
        <v>448</v>
      </c>
      <c r="C480" s="221" t="s">
        <v>249</v>
      </c>
      <c r="D480" s="220"/>
      <c r="E480" s="220" t="s">
        <v>267</v>
      </c>
      <c r="F480" s="222" t="s">
        <v>268</v>
      </c>
      <c r="G480" s="222" t="s">
        <v>112</v>
      </c>
      <c r="H480" s="224">
        <v>0</v>
      </c>
      <c r="I480" s="224">
        <v>0</v>
      </c>
      <c r="J480" s="224">
        <v>0</v>
      </c>
      <c r="K480" s="226"/>
    </row>
    <row r="481" spans="1:11" ht="35.1" customHeight="1">
      <c r="A481" s="219" t="s">
        <v>433</v>
      </c>
      <c r="B481" s="220" t="s">
        <v>448</v>
      </c>
      <c r="C481" s="221" t="s">
        <v>249</v>
      </c>
      <c r="D481" s="220"/>
      <c r="E481" s="220" t="s">
        <v>267</v>
      </c>
      <c r="F481" s="222" t="s">
        <v>268</v>
      </c>
      <c r="G481" s="222" t="s">
        <v>113</v>
      </c>
      <c r="H481" s="224">
        <v>0</v>
      </c>
      <c r="I481" s="224">
        <v>0</v>
      </c>
      <c r="J481" s="224"/>
      <c r="K481" s="226"/>
    </row>
    <row r="482" spans="1:11" ht="35.1" customHeight="1">
      <c r="A482" s="219"/>
      <c r="B482" s="220"/>
      <c r="C482" s="221"/>
      <c r="D482" s="220"/>
      <c r="E482" s="220"/>
      <c r="F482" s="227" t="s">
        <v>114</v>
      </c>
      <c r="G482" s="228"/>
      <c r="H482" s="229"/>
      <c r="I482" s="229">
        <v>0</v>
      </c>
      <c r="J482" s="229"/>
      <c r="K482" s="230"/>
    </row>
    <row r="483" spans="1:11" ht="35.1" customHeight="1">
      <c r="A483" s="219" t="s">
        <v>433</v>
      </c>
      <c r="B483" s="220" t="s">
        <v>448</v>
      </c>
      <c r="C483" s="221" t="s">
        <v>249</v>
      </c>
      <c r="D483" s="220"/>
      <c r="E483" s="220" t="s">
        <v>267</v>
      </c>
      <c r="F483" s="222" t="s">
        <v>268</v>
      </c>
      <c r="G483" s="223" t="s">
        <v>115</v>
      </c>
      <c r="H483" s="224"/>
      <c r="I483" s="224">
        <v>0</v>
      </c>
      <c r="J483" s="224">
        <v>0</v>
      </c>
      <c r="K483" s="226">
        <v>0</v>
      </c>
    </row>
    <row r="484" spans="1:11" ht="35.1" customHeight="1">
      <c r="A484" s="219" t="s">
        <v>433</v>
      </c>
      <c r="B484" s="220" t="s">
        <v>448</v>
      </c>
      <c r="C484" s="221" t="s">
        <v>249</v>
      </c>
      <c r="D484" s="220"/>
      <c r="E484" s="220" t="s">
        <v>267</v>
      </c>
      <c r="F484" s="222" t="s">
        <v>268</v>
      </c>
      <c r="G484" s="222" t="s">
        <v>116</v>
      </c>
      <c r="H484" s="224">
        <v>0</v>
      </c>
      <c r="I484" s="224">
        <v>0</v>
      </c>
      <c r="J484" s="224">
        <v>0</v>
      </c>
      <c r="K484" s="226">
        <v>0</v>
      </c>
    </row>
    <row r="485" spans="1:11" ht="35.1" customHeight="1">
      <c r="A485" s="219" t="s">
        <v>433</v>
      </c>
      <c r="B485" s="220" t="s">
        <v>448</v>
      </c>
      <c r="C485" s="221" t="s">
        <v>249</v>
      </c>
      <c r="D485" s="220"/>
      <c r="E485" s="220" t="s">
        <v>267</v>
      </c>
      <c r="F485" s="222" t="s">
        <v>268</v>
      </c>
      <c r="G485" s="222" t="s">
        <v>117</v>
      </c>
      <c r="H485" s="224">
        <v>0</v>
      </c>
      <c r="I485" s="224"/>
      <c r="J485" s="224"/>
      <c r="K485" s="226">
        <v>0</v>
      </c>
    </row>
    <row r="486" spans="1:11" ht="35.1" customHeight="1">
      <c r="A486" s="219"/>
      <c r="B486" s="220"/>
      <c r="C486" s="221"/>
      <c r="D486" s="220"/>
      <c r="E486" s="220"/>
      <c r="F486" s="231" t="s">
        <v>118</v>
      </c>
      <c r="G486" s="232"/>
      <c r="H486" s="233"/>
      <c r="I486" s="233"/>
      <c r="J486" s="233"/>
      <c r="K486" s="234"/>
    </row>
    <row r="487" spans="1:11" ht="35.1" customHeight="1">
      <c r="A487" s="219" t="s">
        <v>433</v>
      </c>
      <c r="B487" s="220" t="s">
        <v>448</v>
      </c>
      <c r="C487" s="221" t="s">
        <v>249</v>
      </c>
      <c r="D487" s="220"/>
      <c r="E487" s="220" t="s">
        <v>294</v>
      </c>
      <c r="F487" s="222" t="s">
        <v>295</v>
      </c>
      <c r="G487" s="223" t="s">
        <v>107</v>
      </c>
      <c r="H487" s="224">
        <v>1</v>
      </c>
      <c r="I487" s="224">
        <v>0</v>
      </c>
      <c r="J487" s="224">
        <v>0</v>
      </c>
      <c r="K487" s="226">
        <v>486</v>
      </c>
    </row>
    <row r="488" spans="1:11" ht="35.1" customHeight="1">
      <c r="A488" s="219" t="s">
        <v>433</v>
      </c>
      <c r="B488" s="220" t="s">
        <v>448</v>
      </c>
      <c r="C488" s="221" t="s">
        <v>249</v>
      </c>
      <c r="D488" s="220"/>
      <c r="E488" s="220" t="s">
        <v>294</v>
      </c>
      <c r="F488" s="222" t="s">
        <v>295</v>
      </c>
      <c r="G488" s="222" t="s">
        <v>108</v>
      </c>
      <c r="H488" s="224">
        <v>1500000</v>
      </c>
      <c r="I488" s="224">
        <v>0</v>
      </c>
      <c r="J488" s="224">
        <v>0</v>
      </c>
      <c r="K488" s="226">
        <v>2500000</v>
      </c>
    </row>
    <row r="489" spans="1:11" ht="35.1" customHeight="1">
      <c r="A489" s="219" t="s">
        <v>433</v>
      </c>
      <c r="B489" s="220" t="s">
        <v>448</v>
      </c>
      <c r="C489" s="221" t="s">
        <v>249</v>
      </c>
      <c r="D489" s="220"/>
      <c r="E489" s="220" t="s">
        <v>294</v>
      </c>
      <c r="F489" s="222" t="s">
        <v>295</v>
      </c>
      <c r="G489" s="222" t="s">
        <v>109</v>
      </c>
      <c r="H489" s="224">
        <v>1500000</v>
      </c>
      <c r="I489" s="224"/>
      <c r="J489" s="224"/>
      <c r="K489" s="226">
        <f>K488/K487</f>
        <v>5144.0329218106999</v>
      </c>
    </row>
    <row r="490" spans="1:11" ht="35.1" customHeight="1">
      <c r="A490" s="219"/>
      <c r="B490" s="220"/>
      <c r="C490" s="221"/>
      <c r="D490" s="220"/>
      <c r="E490" s="220"/>
      <c r="F490" s="227" t="s">
        <v>110</v>
      </c>
      <c r="G490" s="228"/>
      <c r="H490" s="229"/>
      <c r="I490" s="229"/>
      <c r="J490" s="229"/>
      <c r="K490" s="230">
        <f>K489</f>
        <v>5144.0329218106999</v>
      </c>
    </row>
    <row r="491" spans="1:11" ht="35.1" customHeight="1">
      <c r="A491" s="219" t="s">
        <v>433</v>
      </c>
      <c r="B491" s="220" t="s">
        <v>448</v>
      </c>
      <c r="C491" s="221" t="s">
        <v>249</v>
      </c>
      <c r="D491" s="220"/>
      <c r="E491" s="220" t="s">
        <v>294</v>
      </c>
      <c r="F491" s="222" t="s">
        <v>295</v>
      </c>
      <c r="G491" s="223" t="s">
        <v>111</v>
      </c>
      <c r="H491" s="224">
        <v>1</v>
      </c>
      <c r="I491" s="224">
        <v>0</v>
      </c>
      <c r="J491" s="224">
        <v>0</v>
      </c>
      <c r="K491" s="226">
        <v>486</v>
      </c>
    </row>
    <row r="492" spans="1:11" ht="35.1" customHeight="1">
      <c r="A492" s="219" t="s">
        <v>433</v>
      </c>
      <c r="B492" s="220" t="s">
        <v>448</v>
      </c>
      <c r="C492" s="221" t="s">
        <v>249</v>
      </c>
      <c r="D492" s="220"/>
      <c r="E492" s="220" t="s">
        <v>294</v>
      </c>
      <c r="F492" s="222" t="s">
        <v>295</v>
      </c>
      <c r="G492" s="222" t="s">
        <v>112</v>
      </c>
      <c r="H492" s="224">
        <v>1208000</v>
      </c>
      <c r="I492" s="224">
        <v>0</v>
      </c>
      <c r="J492" s="224">
        <v>0</v>
      </c>
      <c r="K492" s="226">
        <v>2500000</v>
      </c>
    </row>
    <row r="493" spans="1:11" ht="35.1" customHeight="1">
      <c r="A493" s="219" t="s">
        <v>433</v>
      </c>
      <c r="B493" s="220" t="s">
        <v>448</v>
      </c>
      <c r="C493" s="221" t="s">
        <v>249</v>
      </c>
      <c r="D493" s="220"/>
      <c r="E493" s="220" t="s">
        <v>294</v>
      </c>
      <c r="F493" s="222" t="s">
        <v>295</v>
      </c>
      <c r="G493" s="222" t="s">
        <v>113</v>
      </c>
      <c r="H493" s="224">
        <v>1208000</v>
      </c>
      <c r="I493" s="224"/>
      <c r="J493" s="224"/>
      <c r="K493" s="226">
        <f>K492/K491</f>
        <v>5144.0329218106999</v>
      </c>
    </row>
    <row r="494" spans="1:11" ht="35.1" customHeight="1">
      <c r="A494" s="219"/>
      <c r="B494" s="220"/>
      <c r="C494" s="221"/>
      <c r="D494" s="220"/>
      <c r="E494" s="220"/>
      <c r="F494" s="227" t="s">
        <v>114</v>
      </c>
      <c r="G494" s="228"/>
      <c r="H494" s="229"/>
      <c r="I494" s="229"/>
      <c r="J494" s="229"/>
      <c r="K494" s="230">
        <f>K493-J493</f>
        <v>5144.0329218106999</v>
      </c>
    </row>
    <row r="495" spans="1:11" ht="35.1" customHeight="1">
      <c r="A495" s="219" t="s">
        <v>433</v>
      </c>
      <c r="B495" s="220" t="s">
        <v>448</v>
      </c>
      <c r="C495" s="221" t="s">
        <v>249</v>
      </c>
      <c r="D495" s="220"/>
      <c r="E495" s="220" t="s">
        <v>294</v>
      </c>
      <c r="F495" s="222" t="s">
        <v>295</v>
      </c>
      <c r="G495" s="223" t="s">
        <v>115</v>
      </c>
      <c r="H495" s="224"/>
      <c r="I495" s="224"/>
      <c r="J495" s="224"/>
      <c r="K495" s="226">
        <v>0</v>
      </c>
    </row>
    <row r="496" spans="1:11" ht="35.1" customHeight="1">
      <c r="A496" s="219" t="s">
        <v>433</v>
      </c>
      <c r="B496" s="220" t="s">
        <v>448</v>
      </c>
      <c r="C496" s="221" t="s">
        <v>249</v>
      </c>
      <c r="D496" s="220"/>
      <c r="E496" s="220" t="s">
        <v>294</v>
      </c>
      <c r="F496" s="222" t="s">
        <v>295</v>
      </c>
      <c r="G496" s="222" t="s">
        <v>116</v>
      </c>
      <c r="H496" s="224">
        <v>1113000</v>
      </c>
      <c r="I496" s="224">
        <v>0</v>
      </c>
      <c r="J496" s="224">
        <v>0</v>
      </c>
      <c r="K496" s="226">
        <v>0</v>
      </c>
    </row>
    <row r="497" spans="1:11" ht="35.1" customHeight="1">
      <c r="A497" s="219" t="s">
        <v>433</v>
      </c>
      <c r="B497" s="220" t="s">
        <v>448</v>
      </c>
      <c r="C497" s="221" t="s">
        <v>249</v>
      </c>
      <c r="D497" s="220"/>
      <c r="E497" s="220" t="s">
        <v>294</v>
      </c>
      <c r="F497" s="222" t="s">
        <v>295</v>
      </c>
      <c r="G497" s="222" t="s">
        <v>117</v>
      </c>
      <c r="H497" s="224">
        <v>1113000</v>
      </c>
      <c r="I497" s="224">
        <v>0</v>
      </c>
      <c r="J497" s="224">
        <v>0</v>
      </c>
      <c r="K497" s="226">
        <v>0</v>
      </c>
    </row>
    <row r="498" spans="1:11" ht="35.1" customHeight="1">
      <c r="A498" s="219"/>
      <c r="B498" s="220"/>
      <c r="C498" s="221"/>
      <c r="D498" s="220"/>
      <c r="E498" s="220"/>
      <c r="F498" s="231" t="s">
        <v>118</v>
      </c>
      <c r="G498" s="232"/>
      <c r="H498" s="233"/>
      <c r="I498" s="233">
        <v>-1113000</v>
      </c>
      <c r="J498" s="233">
        <v>0</v>
      </c>
      <c r="K498" s="234">
        <v>0</v>
      </c>
    </row>
    <row r="499" spans="1:11" ht="35.1" customHeight="1">
      <c r="A499" s="219" t="s">
        <v>433</v>
      </c>
      <c r="B499" s="220" t="s">
        <v>448</v>
      </c>
      <c r="C499" s="221" t="s">
        <v>249</v>
      </c>
      <c r="D499" s="220"/>
      <c r="E499" s="220" t="s">
        <v>296</v>
      </c>
      <c r="F499" s="222" t="s">
        <v>297</v>
      </c>
      <c r="G499" s="223" t="s">
        <v>107</v>
      </c>
      <c r="H499" s="224">
        <v>1</v>
      </c>
      <c r="I499" s="224"/>
      <c r="J499" s="224">
        <v>0</v>
      </c>
      <c r="K499" s="226"/>
    </row>
    <row r="500" spans="1:11" ht="35.1" customHeight="1">
      <c r="A500" s="219" t="s">
        <v>433</v>
      </c>
      <c r="B500" s="220" t="s">
        <v>448</v>
      </c>
      <c r="C500" s="221" t="s">
        <v>249</v>
      </c>
      <c r="D500" s="220"/>
      <c r="E500" s="220" t="s">
        <v>296</v>
      </c>
      <c r="F500" s="222" t="s">
        <v>297</v>
      </c>
      <c r="G500" s="222" t="s">
        <v>108</v>
      </c>
      <c r="H500" s="224">
        <v>15000000</v>
      </c>
      <c r="I500" s="224">
        <v>0</v>
      </c>
      <c r="J500" s="224">
        <v>0</v>
      </c>
      <c r="K500" s="226">
        <v>0</v>
      </c>
    </row>
    <row r="501" spans="1:11" ht="35.1" customHeight="1">
      <c r="A501" s="219" t="s">
        <v>433</v>
      </c>
      <c r="B501" s="220" t="s">
        <v>448</v>
      </c>
      <c r="C501" s="221" t="s">
        <v>249</v>
      </c>
      <c r="D501" s="220"/>
      <c r="E501" s="220" t="s">
        <v>296</v>
      </c>
      <c r="F501" s="222" t="s">
        <v>297</v>
      </c>
      <c r="G501" s="222" t="s">
        <v>109</v>
      </c>
      <c r="H501" s="224">
        <v>15000000</v>
      </c>
      <c r="I501" s="224">
        <v>0</v>
      </c>
      <c r="J501" s="224"/>
      <c r="K501" s="226">
        <v>0</v>
      </c>
    </row>
    <row r="502" spans="1:11" ht="35.1" customHeight="1">
      <c r="A502" s="219"/>
      <c r="B502" s="220"/>
      <c r="C502" s="221"/>
      <c r="D502" s="220"/>
      <c r="E502" s="220"/>
      <c r="F502" s="227" t="s">
        <v>110</v>
      </c>
      <c r="G502" s="228"/>
      <c r="H502" s="229"/>
      <c r="I502" s="229">
        <v>-15000000</v>
      </c>
      <c r="J502" s="229"/>
      <c r="K502" s="230"/>
    </row>
    <row r="503" spans="1:11" ht="35.1" customHeight="1">
      <c r="A503" s="219" t="s">
        <v>433</v>
      </c>
      <c r="B503" s="220" t="s">
        <v>448</v>
      </c>
      <c r="C503" s="221" t="s">
        <v>249</v>
      </c>
      <c r="D503" s="220"/>
      <c r="E503" s="220" t="s">
        <v>296</v>
      </c>
      <c r="F503" s="222" t="s">
        <v>297</v>
      </c>
      <c r="G503" s="223" t="s">
        <v>111</v>
      </c>
      <c r="H503" s="224">
        <v>1</v>
      </c>
      <c r="I503" s="224"/>
      <c r="J503" s="224">
        <v>0</v>
      </c>
      <c r="K503" s="226"/>
    </row>
    <row r="504" spans="1:11" ht="35.1" customHeight="1">
      <c r="A504" s="219" t="s">
        <v>433</v>
      </c>
      <c r="B504" s="220" t="s">
        <v>448</v>
      </c>
      <c r="C504" s="221" t="s">
        <v>249</v>
      </c>
      <c r="D504" s="220"/>
      <c r="E504" s="220" t="s">
        <v>296</v>
      </c>
      <c r="F504" s="222" t="s">
        <v>297</v>
      </c>
      <c r="G504" s="222" t="s">
        <v>112</v>
      </c>
      <c r="H504" s="224">
        <v>15000000</v>
      </c>
      <c r="I504" s="224">
        <v>0</v>
      </c>
      <c r="J504" s="224">
        <v>0</v>
      </c>
      <c r="K504" s="226">
        <v>0</v>
      </c>
    </row>
    <row r="505" spans="1:11" ht="35.1" customHeight="1">
      <c r="A505" s="219" t="s">
        <v>433</v>
      </c>
      <c r="B505" s="220" t="s">
        <v>448</v>
      </c>
      <c r="C505" s="221" t="s">
        <v>249</v>
      </c>
      <c r="D505" s="220"/>
      <c r="E505" s="220" t="s">
        <v>296</v>
      </c>
      <c r="F505" s="222" t="s">
        <v>297</v>
      </c>
      <c r="G505" s="222" t="s">
        <v>113</v>
      </c>
      <c r="H505" s="224">
        <v>15000000</v>
      </c>
      <c r="I505" s="224">
        <v>0</v>
      </c>
      <c r="J505" s="224"/>
      <c r="K505" s="226">
        <v>0</v>
      </c>
    </row>
    <row r="506" spans="1:11" ht="35.1" customHeight="1">
      <c r="A506" s="219"/>
      <c r="B506" s="220"/>
      <c r="C506" s="221"/>
      <c r="D506" s="220"/>
      <c r="E506" s="220"/>
      <c r="F506" s="227" t="s">
        <v>114</v>
      </c>
      <c r="G506" s="228"/>
      <c r="H506" s="229"/>
      <c r="I506" s="229">
        <v>-15000000</v>
      </c>
      <c r="J506" s="229"/>
      <c r="K506" s="230"/>
    </row>
    <row r="507" spans="1:11" ht="35.1" customHeight="1">
      <c r="A507" s="219" t="s">
        <v>433</v>
      </c>
      <c r="B507" s="220" t="s">
        <v>448</v>
      </c>
      <c r="C507" s="221" t="s">
        <v>249</v>
      </c>
      <c r="D507" s="220"/>
      <c r="E507" s="220" t="s">
        <v>296</v>
      </c>
      <c r="F507" s="222" t="s">
        <v>297</v>
      </c>
      <c r="G507" s="223" t="s">
        <v>115</v>
      </c>
      <c r="H507" s="224"/>
      <c r="I507" s="224"/>
      <c r="J507" s="224"/>
      <c r="K507" s="226"/>
    </row>
    <row r="508" spans="1:11" ht="35.1" customHeight="1">
      <c r="A508" s="219" t="s">
        <v>433</v>
      </c>
      <c r="B508" s="220" t="s">
        <v>448</v>
      </c>
      <c r="C508" s="221" t="s">
        <v>249</v>
      </c>
      <c r="D508" s="220"/>
      <c r="E508" s="220" t="s">
        <v>296</v>
      </c>
      <c r="F508" s="222" t="s">
        <v>297</v>
      </c>
      <c r="G508" s="222" t="s">
        <v>116</v>
      </c>
      <c r="H508" s="224">
        <v>13800000</v>
      </c>
      <c r="I508" s="224">
        <v>0</v>
      </c>
      <c r="J508" s="224">
        <v>0</v>
      </c>
      <c r="K508" s="226">
        <v>0</v>
      </c>
    </row>
    <row r="509" spans="1:11" ht="35.1" customHeight="1">
      <c r="A509" s="219" t="s">
        <v>433</v>
      </c>
      <c r="B509" s="220" t="s">
        <v>448</v>
      </c>
      <c r="C509" s="221" t="s">
        <v>249</v>
      </c>
      <c r="D509" s="220"/>
      <c r="E509" s="220" t="s">
        <v>296</v>
      </c>
      <c r="F509" s="222" t="s">
        <v>297</v>
      </c>
      <c r="G509" s="222" t="s">
        <v>117</v>
      </c>
      <c r="H509" s="224">
        <v>13800000</v>
      </c>
      <c r="I509" s="224">
        <v>0</v>
      </c>
      <c r="J509" s="224">
        <v>0</v>
      </c>
      <c r="K509" s="226">
        <v>0</v>
      </c>
    </row>
    <row r="510" spans="1:11" ht="35.1" customHeight="1">
      <c r="A510" s="219"/>
      <c r="B510" s="220"/>
      <c r="C510" s="221"/>
      <c r="D510" s="220"/>
      <c r="E510" s="220"/>
      <c r="F510" s="231" t="s">
        <v>118</v>
      </c>
      <c r="G510" s="232"/>
      <c r="H510" s="233"/>
      <c r="I510" s="233">
        <v>-13800000</v>
      </c>
      <c r="J510" s="233">
        <v>0</v>
      </c>
      <c r="K510" s="234">
        <v>0</v>
      </c>
    </row>
    <row r="511" spans="1:11" ht="35.1" customHeight="1">
      <c r="A511" s="219" t="s">
        <v>433</v>
      </c>
      <c r="B511" s="220" t="s">
        <v>448</v>
      </c>
      <c r="C511" s="221" t="s">
        <v>249</v>
      </c>
      <c r="D511" s="220"/>
      <c r="E511" s="220" t="s">
        <v>298</v>
      </c>
      <c r="F511" s="222" t="s">
        <v>299</v>
      </c>
      <c r="G511" s="223" t="s">
        <v>107</v>
      </c>
      <c r="H511" s="224">
        <v>0</v>
      </c>
      <c r="I511" s="224"/>
      <c r="J511" s="224">
        <v>0</v>
      </c>
      <c r="K511" s="226"/>
    </row>
    <row r="512" spans="1:11" ht="35.1" customHeight="1">
      <c r="A512" s="219" t="s">
        <v>433</v>
      </c>
      <c r="B512" s="220" t="s">
        <v>448</v>
      </c>
      <c r="C512" s="221" t="s">
        <v>249</v>
      </c>
      <c r="D512" s="220"/>
      <c r="E512" s="220" t="s">
        <v>298</v>
      </c>
      <c r="F512" s="222" t="s">
        <v>299</v>
      </c>
      <c r="G512" s="222" t="s">
        <v>108</v>
      </c>
      <c r="H512" s="224">
        <v>0</v>
      </c>
      <c r="I512" s="224">
        <v>0</v>
      </c>
      <c r="J512" s="224">
        <v>0</v>
      </c>
      <c r="K512" s="226">
        <v>0</v>
      </c>
    </row>
    <row r="513" spans="1:11" ht="35.1" customHeight="1">
      <c r="A513" s="219" t="s">
        <v>433</v>
      </c>
      <c r="B513" s="220" t="s">
        <v>448</v>
      </c>
      <c r="C513" s="221" t="s">
        <v>249</v>
      </c>
      <c r="D513" s="220"/>
      <c r="E513" s="220" t="s">
        <v>298</v>
      </c>
      <c r="F513" s="222" t="s">
        <v>299</v>
      </c>
      <c r="G513" s="222" t="s">
        <v>109</v>
      </c>
      <c r="H513" s="224"/>
      <c r="I513" s="224">
        <v>0</v>
      </c>
      <c r="J513" s="224"/>
      <c r="K513" s="226">
        <v>0</v>
      </c>
    </row>
    <row r="514" spans="1:11" ht="35.1" customHeight="1">
      <c r="A514" s="219"/>
      <c r="B514" s="220"/>
      <c r="C514" s="221"/>
      <c r="D514" s="220"/>
      <c r="E514" s="220"/>
      <c r="F514" s="227" t="s">
        <v>110</v>
      </c>
      <c r="G514" s="228"/>
      <c r="H514" s="229"/>
      <c r="I514" s="229"/>
      <c r="J514" s="229"/>
      <c r="K514" s="230"/>
    </row>
    <row r="515" spans="1:11" ht="35.1" customHeight="1">
      <c r="A515" s="219" t="s">
        <v>433</v>
      </c>
      <c r="B515" s="220" t="s">
        <v>448</v>
      </c>
      <c r="C515" s="221" t="s">
        <v>249</v>
      </c>
      <c r="D515" s="220"/>
      <c r="E515" s="220" t="s">
        <v>298</v>
      </c>
      <c r="F515" s="222" t="s">
        <v>299</v>
      </c>
      <c r="G515" s="223" t="s">
        <v>111</v>
      </c>
      <c r="H515" s="224">
        <v>0</v>
      </c>
      <c r="I515" s="224"/>
      <c r="J515" s="224">
        <v>0</v>
      </c>
      <c r="K515" s="226"/>
    </row>
    <row r="516" spans="1:11" ht="35.1" customHeight="1">
      <c r="A516" s="219" t="s">
        <v>433</v>
      </c>
      <c r="B516" s="220" t="s">
        <v>448</v>
      </c>
      <c r="C516" s="221" t="s">
        <v>249</v>
      </c>
      <c r="D516" s="220"/>
      <c r="E516" s="220" t="s">
        <v>298</v>
      </c>
      <c r="F516" s="222" t="s">
        <v>299</v>
      </c>
      <c r="G516" s="222" t="s">
        <v>112</v>
      </c>
      <c r="H516" s="224">
        <v>5400000</v>
      </c>
      <c r="I516" s="224">
        <v>0</v>
      </c>
      <c r="J516" s="224">
        <v>0</v>
      </c>
      <c r="K516" s="226">
        <v>0</v>
      </c>
    </row>
    <row r="517" spans="1:11" ht="35.1" customHeight="1">
      <c r="A517" s="219" t="s">
        <v>433</v>
      </c>
      <c r="B517" s="220" t="s">
        <v>448</v>
      </c>
      <c r="C517" s="221" t="s">
        <v>249</v>
      </c>
      <c r="D517" s="220"/>
      <c r="E517" s="220" t="s">
        <v>298</v>
      </c>
      <c r="F517" s="222" t="s">
        <v>299</v>
      </c>
      <c r="G517" s="222" t="s">
        <v>113</v>
      </c>
      <c r="H517" s="224"/>
      <c r="I517" s="224">
        <v>0</v>
      </c>
      <c r="J517" s="224"/>
      <c r="K517" s="226">
        <v>0</v>
      </c>
    </row>
    <row r="518" spans="1:11" ht="35.1" customHeight="1">
      <c r="A518" s="219"/>
      <c r="B518" s="220"/>
      <c r="C518" s="221"/>
      <c r="D518" s="220"/>
      <c r="E518" s="220"/>
      <c r="F518" s="227" t="s">
        <v>114</v>
      </c>
      <c r="G518" s="228"/>
      <c r="H518" s="229"/>
      <c r="I518" s="229"/>
      <c r="J518" s="229"/>
      <c r="K518" s="230"/>
    </row>
    <row r="519" spans="1:11" ht="35.1" customHeight="1">
      <c r="A519" s="219" t="s">
        <v>433</v>
      </c>
      <c r="B519" s="220" t="s">
        <v>448</v>
      </c>
      <c r="C519" s="221" t="s">
        <v>249</v>
      </c>
      <c r="D519" s="220"/>
      <c r="E519" s="220" t="s">
        <v>298</v>
      </c>
      <c r="F519" s="222" t="s">
        <v>299</v>
      </c>
      <c r="G519" s="223" t="s">
        <v>115</v>
      </c>
      <c r="H519" s="224"/>
      <c r="I519" s="224"/>
      <c r="J519" s="224"/>
      <c r="K519" s="226"/>
    </row>
    <row r="520" spans="1:11" ht="35.1" customHeight="1">
      <c r="A520" s="219" t="s">
        <v>433</v>
      </c>
      <c r="B520" s="220" t="s">
        <v>448</v>
      </c>
      <c r="C520" s="221" t="s">
        <v>249</v>
      </c>
      <c r="D520" s="220"/>
      <c r="E520" s="220" t="s">
        <v>298</v>
      </c>
      <c r="F520" s="222" t="s">
        <v>299</v>
      </c>
      <c r="G520" s="222" t="s">
        <v>116</v>
      </c>
      <c r="H520" s="224">
        <v>5354747</v>
      </c>
      <c r="I520" s="224">
        <v>0</v>
      </c>
      <c r="J520" s="224">
        <v>0</v>
      </c>
      <c r="K520" s="226">
        <v>0</v>
      </c>
    </row>
    <row r="521" spans="1:11" ht="35.1" customHeight="1">
      <c r="A521" s="219" t="s">
        <v>433</v>
      </c>
      <c r="B521" s="220" t="s">
        <v>448</v>
      </c>
      <c r="C521" s="221" t="s">
        <v>249</v>
      </c>
      <c r="D521" s="220"/>
      <c r="E521" s="220" t="s">
        <v>298</v>
      </c>
      <c r="F521" s="222" t="s">
        <v>299</v>
      </c>
      <c r="G521" s="222" t="s">
        <v>117</v>
      </c>
      <c r="H521" s="224">
        <v>5354747</v>
      </c>
      <c r="I521" s="224">
        <v>0</v>
      </c>
      <c r="J521" s="224">
        <v>0</v>
      </c>
      <c r="K521" s="226">
        <v>0</v>
      </c>
    </row>
    <row r="522" spans="1:11" ht="35.1" customHeight="1">
      <c r="A522" s="219"/>
      <c r="B522" s="220"/>
      <c r="C522" s="221"/>
      <c r="D522" s="220"/>
      <c r="E522" s="220"/>
      <c r="F522" s="231" t="s">
        <v>118</v>
      </c>
      <c r="G522" s="232"/>
      <c r="H522" s="233"/>
      <c r="I522" s="233">
        <v>-5354747</v>
      </c>
      <c r="J522" s="233">
        <v>0</v>
      </c>
      <c r="K522" s="234">
        <v>0</v>
      </c>
    </row>
    <row r="523" spans="1:11" ht="35.1" customHeight="1">
      <c r="A523" s="219" t="s">
        <v>433</v>
      </c>
      <c r="B523" s="220" t="s">
        <v>448</v>
      </c>
      <c r="C523" s="221" t="s">
        <v>249</v>
      </c>
      <c r="D523" s="220"/>
      <c r="E523" s="220" t="s">
        <v>300</v>
      </c>
      <c r="F523" s="222" t="s">
        <v>301</v>
      </c>
      <c r="G523" s="223" t="s">
        <v>107</v>
      </c>
      <c r="H523" s="224">
        <v>67</v>
      </c>
      <c r="I523" s="226">
        <v>0</v>
      </c>
      <c r="J523" s="224">
        <v>0</v>
      </c>
      <c r="K523" s="226"/>
    </row>
    <row r="524" spans="1:11" ht="35.1" customHeight="1">
      <c r="A524" s="219" t="s">
        <v>433</v>
      </c>
      <c r="B524" s="220" t="s">
        <v>448</v>
      </c>
      <c r="C524" s="221" t="s">
        <v>249</v>
      </c>
      <c r="D524" s="220"/>
      <c r="E524" s="220" t="s">
        <v>300</v>
      </c>
      <c r="F524" s="222" t="s">
        <v>301</v>
      </c>
      <c r="G524" s="222" t="s">
        <v>108</v>
      </c>
      <c r="H524" s="224">
        <v>712000</v>
      </c>
      <c r="I524" s="224">
        <v>0</v>
      </c>
      <c r="J524" s="224">
        <v>0</v>
      </c>
      <c r="K524" s="226">
        <v>0</v>
      </c>
    </row>
    <row r="525" spans="1:11" ht="35.1" customHeight="1">
      <c r="A525" s="219" t="s">
        <v>433</v>
      </c>
      <c r="B525" s="220" t="s">
        <v>448</v>
      </c>
      <c r="C525" s="221" t="s">
        <v>249</v>
      </c>
      <c r="D525" s="220"/>
      <c r="E525" s="220" t="s">
        <v>300</v>
      </c>
      <c r="F525" s="222" t="s">
        <v>301</v>
      </c>
      <c r="G525" s="222" t="s">
        <v>109</v>
      </c>
      <c r="H525" s="224">
        <v>10627</v>
      </c>
      <c r="I525" s="224">
        <v>0</v>
      </c>
      <c r="J525" s="224">
        <v>0</v>
      </c>
      <c r="K525" s="226">
        <v>0</v>
      </c>
    </row>
    <row r="526" spans="1:11" ht="35.1" customHeight="1">
      <c r="A526" s="219"/>
      <c r="B526" s="220"/>
      <c r="C526" s="221"/>
      <c r="D526" s="220"/>
      <c r="E526" s="220"/>
      <c r="F526" s="227" t="s">
        <v>110</v>
      </c>
      <c r="G526" s="228"/>
      <c r="H526" s="229"/>
      <c r="I526" s="229">
        <v>-10627</v>
      </c>
      <c r="J526" s="229"/>
      <c r="K526" s="230"/>
    </row>
    <row r="527" spans="1:11" ht="35.1" customHeight="1">
      <c r="A527" s="219" t="s">
        <v>433</v>
      </c>
      <c r="B527" s="220" t="s">
        <v>448</v>
      </c>
      <c r="C527" s="221" t="s">
        <v>249</v>
      </c>
      <c r="D527" s="220"/>
      <c r="E527" s="220" t="s">
        <v>300</v>
      </c>
      <c r="F527" s="222" t="s">
        <v>301</v>
      </c>
      <c r="G527" s="223" t="s">
        <v>111</v>
      </c>
      <c r="H527" s="224">
        <v>67</v>
      </c>
      <c r="I527" s="226">
        <v>0</v>
      </c>
      <c r="J527" s="224">
        <v>0</v>
      </c>
      <c r="K527" s="226">
        <v>0</v>
      </c>
    </row>
    <row r="528" spans="1:11" ht="35.1" customHeight="1">
      <c r="A528" s="219" t="s">
        <v>433</v>
      </c>
      <c r="B528" s="220" t="s">
        <v>448</v>
      </c>
      <c r="C528" s="221" t="s">
        <v>249</v>
      </c>
      <c r="D528" s="220"/>
      <c r="E528" s="220" t="s">
        <v>300</v>
      </c>
      <c r="F528" s="222" t="s">
        <v>301</v>
      </c>
      <c r="G528" s="222" t="s">
        <v>112</v>
      </c>
      <c r="H528" s="224">
        <v>712000</v>
      </c>
      <c r="I528" s="224">
        <v>0</v>
      </c>
      <c r="J528" s="224">
        <v>0</v>
      </c>
      <c r="K528" s="226">
        <v>0</v>
      </c>
    </row>
    <row r="529" spans="1:11" ht="35.1" customHeight="1">
      <c r="A529" s="219" t="s">
        <v>433</v>
      </c>
      <c r="B529" s="220" t="s">
        <v>448</v>
      </c>
      <c r="C529" s="221" t="s">
        <v>249</v>
      </c>
      <c r="D529" s="220"/>
      <c r="E529" s="220" t="s">
        <v>300</v>
      </c>
      <c r="F529" s="222" t="s">
        <v>301</v>
      </c>
      <c r="G529" s="222" t="s">
        <v>113</v>
      </c>
      <c r="H529" s="224">
        <v>10627</v>
      </c>
      <c r="I529" s="224">
        <v>0</v>
      </c>
      <c r="J529" s="224">
        <v>0</v>
      </c>
      <c r="K529" s="226">
        <v>0</v>
      </c>
    </row>
    <row r="530" spans="1:11" ht="35.1" customHeight="1">
      <c r="A530" s="219"/>
      <c r="B530" s="220"/>
      <c r="C530" s="221"/>
      <c r="D530" s="220"/>
      <c r="E530" s="220"/>
      <c r="F530" s="227" t="s">
        <v>114</v>
      </c>
      <c r="G530" s="228"/>
      <c r="H530" s="229"/>
      <c r="I530" s="229">
        <v>-10627</v>
      </c>
      <c r="J530" s="229"/>
      <c r="K530" s="230"/>
    </row>
    <row r="531" spans="1:11" ht="35.1" customHeight="1">
      <c r="A531" s="219" t="s">
        <v>433</v>
      </c>
      <c r="B531" s="220" t="s">
        <v>448</v>
      </c>
      <c r="C531" s="221" t="s">
        <v>249</v>
      </c>
      <c r="D531" s="220"/>
      <c r="E531" s="220" t="s">
        <v>300</v>
      </c>
      <c r="F531" s="222" t="s">
        <v>301</v>
      </c>
      <c r="G531" s="223" t="s">
        <v>115</v>
      </c>
      <c r="H531" s="224"/>
      <c r="I531" s="224"/>
      <c r="J531" s="224"/>
      <c r="K531" s="226"/>
    </row>
    <row r="532" spans="1:11" ht="35.1" customHeight="1">
      <c r="A532" s="219" t="s">
        <v>433</v>
      </c>
      <c r="B532" s="220" t="s">
        <v>448</v>
      </c>
      <c r="C532" s="221" t="s">
        <v>249</v>
      </c>
      <c r="D532" s="220"/>
      <c r="E532" s="220" t="s">
        <v>300</v>
      </c>
      <c r="F532" s="222" t="s">
        <v>301</v>
      </c>
      <c r="G532" s="222" t="s">
        <v>116</v>
      </c>
      <c r="H532" s="224">
        <v>421150</v>
      </c>
      <c r="I532" s="224">
        <v>0</v>
      </c>
      <c r="J532" s="224">
        <v>0</v>
      </c>
      <c r="K532" s="226">
        <v>0</v>
      </c>
    </row>
    <row r="533" spans="1:11" ht="35.1" customHeight="1">
      <c r="A533" s="219" t="s">
        <v>433</v>
      </c>
      <c r="B533" s="220" t="s">
        <v>448</v>
      </c>
      <c r="C533" s="221" t="s">
        <v>249</v>
      </c>
      <c r="D533" s="220"/>
      <c r="E533" s="220" t="s">
        <v>300</v>
      </c>
      <c r="F533" s="222" t="s">
        <v>301</v>
      </c>
      <c r="G533" s="222" t="s">
        <v>117</v>
      </c>
      <c r="H533" s="224">
        <v>421150</v>
      </c>
      <c r="I533" s="224">
        <v>0</v>
      </c>
      <c r="J533" s="224">
        <v>0</v>
      </c>
      <c r="K533" s="226">
        <v>0</v>
      </c>
    </row>
    <row r="534" spans="1:11" ht="35.1" customHeight="1">
      <c r="A534" s="219"/>
      <c r="B534" s="220"/>
      <c r="C534" s="221"/>
      <c r="D534" s="220"/>
      <c r="E534" s="220"/>
      <c r="F534" s="231" t="s">
        <v>118</v>
      </c>
      <c r="G534" s="232"/>
      <c r="H534" s="233"/>
      <c r="I534" s="233">
        <v>-421150</v>
      </c>
      <c r="J534" s="233">
        <v>0</v>
      </c>
      <c r="K534" s="234">
        <v>0</v>
      </c>
    </row>
    <row r="535" spans="1:11" ht="35.1" customHeight="1">
      <c r="A535" s="219" t="s">
        <v>433</v>
      </c>
      <c r="B535" s="220" t="s">
        <v>448</v>
      </c>
      <c r="C535" s="221" t="s">
        <v>249</v>
      </c>
      <c r="D535" s="220"/>
      <c r="E535" s="220" t="s">
        <v>302</v>
      </c>
      <c r="F535" s="222" t="s">
        <v>303</v>
      </c>
      <c r="G535" s="223" t="s">
        <v>107</v>
      </c>
      <c r="H535" s="224">
        <v>0</v>
      </c>
      <c r="I535" s="224"/>
      <c r="J535" s="224">
        <v>0</v>
      </c>
      <c r="K535" s="226"/>
    </row>
    <row r="536" spans="1:11" ht="35.1" customHeight="1">
      <c r="A536" s="219" t="s">
        <v>433</v>
      </c>
      <c r="B536" s="220" t="s">
        <v>448</v>
      </c>
      <c r="C536" s="221" t="s">
        <v>249</v>
      </c>
      <c r="D536" s="220"/>
      <c r="E536" s="220" t="s">
        <v>302</v>
      </c>
      <c r="F536" s="222" t="s">
        <v>303</v>
      </c>
      <c r="G536" s="222" t="s">
        <v>108</v>
      </c>
      <c r="H536" s="224">
        <v>0</v>
      </c>
      <c r="I536" s="224">
        <v>0</v>
      </c>
      <c r="J536" s="224">
        <v>0</v>
      </c>
      <c r="K536" s="226">
        <v>0</v>
      </c>
    </row>
    <row r="537" spans="1:11" ht="35.1" customHeight="1">
      <c r="A537" s="219" t="s">
        <v>433</v>
      </c>
      <c r="B537" s="220" t="s">
        <v>448</v>
      </c>
      <c r="C537" s="221" t="s">
        <v>249</v>
      </c>
      <c r="D537" s="220"/>
      <c r="E537" s="220" t="s">
        <v>302</v>
      </c>
      <c r="F537" s="222" t="s">
        <v>303</v>
      </c>
      <c r="G537" s="222" t="s">
        <v>109</v>
      </c>
      <c r="H537" s="224"/>
      <c r="I537" s="224">
        <v>0</v>
      </c>
      <c r="J537" s="224"/>
      <c r="K537" s="226">
        <v>0</v>
      </c>
    </row>
    <row r="538" spans="1:11" ht="35.1" customHeight="1">
      <c r="A538" s="219"/>
      <c r="B538" s="220"/>
      <c r="C538" s="221"/>
      <c r="D538" s="220"/>
      <c r="E538" s="220"/>
      <c r="F538" s="227" t="s">
        <v>110</v>
      </c>
      <c r="G538" s="228"/>
      <c r="H538" s="229"/>
      <c r="I538" s="229"/>
      <c r="J538" s="229"/>
      <c r="K538" s="230"/>
    </row>
    <row r="539" spans="1:11" ht="35.1" customHeight="1">
      <c r="A539" s="219" t="s">
        <v>433</v>
      </c>
      <c r="B539" s="220" t="s">
        <v>448</v>
      </c>
      <c r="C539" s="221" t="s">
        <v>249</v>
      </c>
      <c r="D539" s="220"/>
      <c r="E539" s="220" t="s">
        <v>302</v>
      </c>
      <c r="F539" s="222" t="s">
        <v>303</v>
      </c>
      <c r="G539" s="223" t="s">
        <v>111</v>
      </c>
      <c r="H539" s="224">
        <v>0</v>
      </c>
      <c r="I539" s="224"/>
      <c r="J539" s="224">
        <v>0</v>
      </c>
      <c r="K539" s="226"/>
    </row>
    <row r="540" spans="1:11" ht="35.1" customHeight="1">
      <c r="A540" s="219" t="s">
        <v>433</v>
      </c>
      <c r="B540" s="220" t="s">
        <v>448</v>
      </c>
      <c r="C540" s="221" t="s">
        <v>249</v>
      </c>
      <c r="D540" s="220"/>
      <c r="E540" s="220" t="s">
        <v>302</v>
      </c>
      <c r="F540" s="222" t="s">
        <v>303</v>
      </c>
      <c r="G540" s="222" t="s">
        <v>112</v>
      </c>
      <c r="H540" s="224">
        <v>192000</v>
      </c>
      <c r="I540" s="224">
        <v>0</v>
      </c>
      <c r="J540" s="224">
        <v>0</v>
      </c>
      <c r="K540" s="226">
        <v>0</v>
      </c>
    </row>
    <row r="541" spans="1:11" ht="35.1" customHeight="1">
      <c r="A541" s="219" t="s">
        <v>433</v>
      </c>
      <c r="B541" s="220" t="s">
        <v>448</v>
      </c>
      <c r="C541" s="221" t="s">
        <v>249</v>
      </c>
      <c r="D541" s="220"/>
      <c r="E541" s="220" t="s">
        <v>302</v>
      </c>
      <c r="F541" s="222" t="s">
        <v>303</v>
      </c>
      <c r="G541" s="222" t="s">
        <v>113</v>
      </c>
      <c r="H541" s="224"/>
      <c r="I541" s="224">
        <v>0</v>
      </c>
      <c r="J541" s="224"/>
      <c r="K541" s="226">
        <v>0</v>
      </c>
    </row>
    <row r="542" spans="1:11" ht="35.1" customHeight="1">
      <c r="A542" s="219"/>
      <c r="B542" s="220"/>
      <c r="C542" s="221"/>
      <c r="D542" s="220"/>
      <c r="E542" s="220"/>
      <c r="F542" s="227" t="s">
        <v>114</v>
      </c>
      <c r="G542" s="228"/>
      <c r="H542" s="229"/>
      <c r="I542" s="229"/>
      <c r="J542" s="229"/>
      <c r="K542" s="230"/>
    </row>
    <row r="543" spans="1:11" ht="35.1" customHeight="1">
      <c r="A543" s="219" t="s">
        <v>433</v>
      </c>
      <c r="B543" s="220" t="s">
        <v>448</v>
      </c>
      <c r="C543" s="221" t="s">
        <v>249</v>
      </c>
      <c r="D543" s="220"/>
      <c r="E543" s="220" t="s">
        <v>302</v>
      </c>
      <c r="F543" s="222" t="s">
        <v>303</v>
      </c>
      <c r="G543" s="223" t="s">
        <v>115</v>
      </c>
      <c r="H543" s="224"/>
      <c r="I543" s="224"/>
      <c r="J543" s="224"/>
      <c r="K543" s="226"/>
    </row>
    <row r="544" spans="1:11" ht="35.1" customHeight="1">
      <c r="A544" s="219" t="s">
        <v>433</v>
      </c>
      <c r="B544" s="220" t="s">
        <v>448</v>
      </c>
      <c r="C544" s="221" t="s">
        <v>249</v>
      </c>
      <c r="D544" s="220"/>
      <c r="E544" s="220" t="s">
        <v>302</v>
      </c>
      <c r="F544" s="222" t="s">
        <v>303</v>
      </c>
      <c r="G544" s="222" t="s">
        <v>116</v>
      </c>
      <c r="H544" s="224">
        <v>180000</v>
      </c>
      <c r="I544" s="224">
        <v>0</v>
      </c>
      <c r="J544" s="224">
        <v>0</v>
      </c>
      <c r="K544" s="226">
        <v>0</v>
      </c>
    </row>
    <row r="545" spans="1:11" ht="35.1" customHeight="1">
      <c r="A545" s="219" t="s">
        <v>433</v>
      </c>
      <c r="B545" s="220" t="s">
        <v>448</v>
      </c>
      <c r="C545" s="221" t="s">
        <v>249</v>
      </c>
      <c r="D545" s="220"/>
      <c r="E545" s="220" t="s">
        <v>302</v>
      </c>
      <c r="F545" s="222" t="s">
        <v>303</v>
      </c>
      <c r="G545" s="222" t="s">
        <v>117</v>
      </c>
      <c r="H545" s="224">
        <v>180000</v>
      </c>
      <c r="I545" s="224">
        <v>0</v>
      </c>
      <c r="J545" s="224">
        <v>0</v>
      </c>
      <c r="K545" s="226">
        <v>0</v>
      </c>
    </row>
    <row r="546" spans="1:11" ht="35.1" customHeight="1">
      <c r="A546" s="219"/>
      <c r="B546" s="220"/>
      <c r="C546" s="221"/>
      <c r="D546" s="220"/>
      <c r="E546" s="220"/>
      <c r="F546" s="231" t="s">
        <v>118</v>
      </c>
      <c r="G546" s="232"/>
      <c r="H546" s="233"/>
      <c r="I546" s="233">
        <v>-180000</v>
      </c>
      <c r="J546" s="233">
        <v>0</v>
      </c>
      <c r="K546" s="234">
        <v>0</v>
      </c>
    </row>
    <row r="547" spans="1:11" ht="35.1" customHeight="1">
      <c r="A547" s="219" t="s">
        <v>433</v>
      </c>
      <c r="B547" s="220" t="s">
        <v>448</v>
      </c>
      <c r="C547" s="221" t="s">
        <v>249</v>
      </c>
      <c r="D547" s="220"/>
      <c r="E547" s="220" t="s">
        <v>269</v>
      </c>
      <c r="F547" s="222" t="s">
        <v>270</v>
      </c>
      <c r="G547" s="223" t="s">
        <v>107</v>
      </c>
      <c r="H547" s="224"/>
      <c r="I547" s="224"/>
      <c r="J547" s="224">
        <v>0</v>
      </c>
      <c r="K547" s="226"/>
    </row>
    <row r="548" spans="1:11" ht="35.1" customHeight="1">
      <c r="A548" s="219" t="s">
        <v>433</v>
      </c>
      <c r="B548" s="220" t="s">
        <v>448</v>
      </c>
      <c r="C548" s="221" t="s">
        <v>249</v>
      </c>
      <c r="D548" s="220"/>
      <c r="E548" s="220" t="s">
        <v>269</v>
      </c>
      <c r="F548" s="222" t="s">
        <v>270</v>
      </c>
      <c r="G548" s="222" t="s">
        <v>108</v>
      </c>
      <c r="H548" s="224">
        <v>0</v>
      </c>
      <c r="I548" s="224">
        <v>0</v>
      </c>
      <c r="J548" s="224">
        <v>0</v>
      </c>
      <c r="K548" s="226">
        <v>0</v>
      </c>
    </row>
    <row r="549" spans="1:11" ht="35.1" customHeight="1">
      <c r="A549" s="219" t="s">
        <v>433</v>
      </c>
      <c r="B549" s="220" t="s">
        <v>448</v>
      </c>
      <c r="C549" s="221" t="s">
        <v>249</v>
      </c>
      <c r="D549" s="220"/>
      <c r="E549" s="220" t="s">
        <v>269</v>
      </c>
      <c r="F549" s="222" t="s">
        <v>270</v>
      </c>
      <c r="G549" s="222" t="s">
        <v>109</v>
      </c>
      <c r="H549" s="224">
        <v>0</v>
      </c>
      <c r="I549" s="224">
        <v>0</v>
      </c>
      <c r="J549" s="224"/>
      <c r="K549" s="226">
        <v>0</v>
      </c>
    </row>
    <row r="550" spans="1:11" ht="35.1" customHeight="1">
      <c r="A550" s="219"/>
      <c r="B550" s="220"/>
      <c r="C550" s="221"/>
      <c r="D550" s="220"/>
      <c r="E550" s="220"/>
      <c r="F550" s="227" t="s">
        <v>110</v>
      </c>
      <c r="G550" s="228"/>
      <c r="H550" s="229"/>
      <c r="I550" s="229">
        <v>0</v>
      </c>
      <c r="J550" s="229"/>
      <c r="K550" s="230"/>
    </row>
    <row r="551" spans="1:11" ht="35.1" customHeight="1">
      <c r="A551" s="219" t="s">
        <v>433</v>
      </c>
      <c r="B551" s="220" t="s">
        <v>448</v>
      </c>
      <c r="C551" s="221" t="s">
        <v>249</v>
      </c>
      <c r="D551" s="220"/>
      <c r="E551" s="220" t="s">
        <v>269</v>
      </c>
      <c r="F551" s="222" t="s">
        <v>270</v>
      </c>
      <c r="G551" s="223" t="s">
        <v>111</v>
      </c>
      <c r="H551" s="224"/>
      <c r="I551" s="224">
        <v>0</v>
      </c>
      <c r="J551" s="224">
        <v>0</v>
      </c>
      <c r="K551" s="226"/>
    </row>
    <row r="552" spans="1:11" ht="35.1" customHeight="1">
      <c r="A552" s="219" t="s">
        <v>433</v>
      </c>
      <c r="B552" s="220" t="s">
        <v>448</v>
      </c>
      <c r="C552" s="221" t="s">
        <v>249</v>
      </c>
      <c r="D552" s="220"/>
      <c r="E552" s="220" t="s">
        <v>269</v>
      </c>
      <c r="F552" s="222" t="s">
        <v>270</v>
      </c>
      <c r="G552" s="222" t="s">
        <v>112</v>
      </c>
      <c r="H552" s="224">
        <v>0</v>
      </c>
      <c r="I552" s="224">
        <v>50097866</v>
      </c>
      <c r="J552" s="224">
        <v>0</v>
      </c>
      <c r="K552" s="365">
        <v>0</v>
      </c>
    </row>
    <row r="553" spans="1:11" ht="35.1" customHeight="1">
      <c r="A553" s="219" t="s">
        <v>433</v>
      </c>
      <c r="B553" s="220" t="s">
        <v>448</v>
      </c>
      <c r="C553" s="221" t="s">
        <v>249</v>
      </c>
      <c r="D553" s="220"/>
      <c r="E553" s="220" t="s">
        <v>269</v>
      </c>
      <c r="F553" s="222" t="s">
        <v>270</v>
      </c>
      <c r="G553" s="222" t="s">
        <v>113</v>
      </c>
      <c r="H553" s="224">
        <v>0</v>
      </c>
      <c r="I553" s="224"/>
      <c r="J553" s="224"/>
      <c r="K553" s="365">
        <v>0</v>
      </c>
    </row>
    <row r="554" spans="1:11" ht="35.1" customHeight="1">
      <c r="A554" s="219"/>
      <c r="B554" s="220"/>
      <c r="C554" s="221"/>
      <c r="D554" s="220"/>
      <c r="E554" s="220"/>
      <c r="F554" s="227" t="s">
        <v>114</v>
      </c>
      <c r="G554" s="228"/>
      <c r="H554" s="229"/>
      <c r="I554" s="229"/>
      <c r="J554" s="229"/>
      <c r="K554" s="346"/>
    </row>
    <row r="555" spans="1:11" ht="35.1" customHeight="1">
      <c r="A555" s="219" t="s">
        <v>433</v>
      </c>
      <c r="B555" s="220" t="s">
        <v>448</v>
      </c>
      <c r="C555" s="221" t="s">
        <v>249</v>
      </c>
      <c r="D555" s="220"/>
      <c r="E555" s="220" t="s">
        <v>269</v>
      </c>
      <c r="F555" s="222" t="s">
        <v>270</v>
      </c>
      <c r="G555" s="223" t="s">
        <v>115</v>
      </c>
      <c r="H555" s="224"/>
      <c r="I555" s="224"/>
      <c r="J555" s="224"/>
      <c r="K555" s="345"/>
    </row>
    <row r="556" spans="1:11" ht="35.1" customHeight="1">
      <c r="A556" s="219" t="s">
        <v>433</v>
      </c>
      <c r="B556" s="220" t="s">
        <v>448</v>
      </c>
      <c r="C556" s="221" t="s">
        <v>249</v>
      </c>
      <c r="D556" s="220"/>
      <c r="E556" s="220" t="s">
        <v>269</v>
      </c>
      <c r="F556" s="222" t="s">
        <v>270</v>
      </c>
      <c r="G556" s="222" t="s">
        <v>116</v>
      </c>
      <c r="H556" s="224">
        <v>0</v>
      </c>
      <c r="I556" s="224">
        <v>0</v>
      </c>
      <c r="J556" s="224">
        <v>0</v>
      </c>
      <c r="K556" s="365">
        <v>0</v>
      </c>
    </row>
    <row r="557" spans="1:11" ht="35.1" customHeight="1">
      <c r="A557" s="219" t="s">
        <v>433</v>
      </c>
      <c r="B557" s="220" t="s">
        <v>448</v>
      </c>
      <c r="C557" s="221" t="s">
        <v>249</v>
      </c>
      <c r="D557" s="220"/>
      <c r="E557" s="220" t="s">
        <v>269</v>
      </c>
      <c r="F557" s="222" t="s">
        <v>270</v>
      </c>
      <c r="G557" s="222" t="s">
        <v>117</v>
      </c>
      <c r="H557" s="224">
        <v>0</v>
      </c>
      <c r="I557" s="224">
        <v>0</v>
      </c>
      <c r="J557" s="224">
        <v>0</v>
      </c>
      <c r="K557" s="365">
        <v>0</v>
      </c>
    </row>
    <row r="558" spans="1:11" ht="35.1" customHeight="1">
      <c r="A558" s="219"/>
      <c r="B558" s="220"/>
      <c r="C558" s="221"/>
      <c r="D558" s="220"/>
      <c r="E558" s="220"/>
      <c r="F558" s="231" t="s">
        <v>118</v>
      </c>
      <c r="G558" s="232"/>
      <c r="H558" s="233"/>
      <c r="I558" s="233">
        <v>0</v>
      </c>
      <c r="J558" s="233">
        <v>0</v>
      </c>
      <c r="K558" s="347">
        <v>0</v>
      </c>
    </row>
    <row r="559" spans="1:11" ht="35.1" customHeight="1">
      <c r="A559" s="219" t="s">
        <v>433</v>
      </c>
      <c r="B559" s="220" t="s">
        <v>448</v>
      </c>
      <c r="C559" s="221" t="s">
        <v>249</v>
      </c>
      <c r="D559" s="220"/>
      <c r="E559" s="220" t="s">
        <v>271</v>
      </c>
      <c r="F559" s="222" t="s">
        <v>272</v>
      </c>
      <c r="G559" s="223" t="s">
        <v>107</v>
      </c>
      <c r="H559" s="224">
        <v>1</v>
      </c>
      <c r="I559" s="224">
        <v>1</v>
      </c>
      <c r="J559" s="224">
        <v>0</v>
      </c>
      <c r="K559" s="365"/>
    </row>
    <row r="560" spans="1:11" ht="35.1" customHeight="1">
      <c r="A560" s="219" t="s">
        <v>433</v>
      </c>
      <c r="B560" s="220" t="s">
        <v>448</v>
      </c>
      <c r="C560" s="221" t="s">
        <v>249</v>
      </c>
      <c r="D560" s="220"/>
      <c r="E560" s="220" t="s">
        <v>271</v>
      </c>
      <c r="F560" s="222" t="s">
        <v>272</v>
      </c>
      <c r="G560" s="222" t="s">
        <v>108</v>
      </c>
      <c r="H560" s="224">
        <v>46900000</v>
      </c>
      <c r="I560" s="224">
        <v>7225976</v>
      </c>
      <c r="J560" s="224">
        <v>0</v>
      </c>
      <c r="K560" s="365">
        <v>0</v>
      </c>
    </row>
    <row r="561" spans="1:11" ht="35.1" customHeight="1">
      <c r="A561" s="219" t="s">
        <v>433</v>
      </c>
      <c r="B561" s="220" t="s">
        <v>448</v>
      </c>
      <c r="C561" s="221" t="s">
        <v>249</v>
      </c>
      <c r="D561" s="220"/>
      <c r="E561" s="220" t="s">
        <v>271</v>
      </c>
      <c r="F561" s="222" t="s">
        <v>272</v>
      </c>
      <c r="G561" s="222" t="s">
        <v>109</v>
      </c>
      <c r="H561" s="224">
        <v>46900000</v>
      </c>
      <c r="I561" s="224">
        <v>7225976</v>
      </c>
      <c r="J561" s="224"/>
      <c r="K561" s="365">
        <v>0</v>
      </c>
    </row>
    <row r="562" spans="1:11" ht="35.1" customHeight="1">
      <c r="A562" s="219"/>
      <c r="B562" s="220"/>
      <c r="C562" s="221"/>
      <c r="D562" s="220"/>
      <c r="E562" s="220"/>
      <c r="F562" s="227" t="s">
        <v>110</v>
      </c>
      <c r="G562" s="228"/>
      <c r="H562" s="229"/>
      <c r="I562" s="229">
        <v>-39674024</v>
      </c>
      <c r="J562" s="229"/>
      <c r="K562" s="346"/>
    </row>
    <row r="563" spans="1:11" ht="35.1" customHeight="1">
      <c r="A563" s="219" t="s">
        <v>433</v>
      </c>
      <c r="B563" s="220" t="s">
        <v>448</v>
      </c>
      <c r="C563" s="221" t="s">
        <v>249</v>
      </c>
      <c r="D563" s="220"/>
      <c r="E563" s="220" t="s">
        <v>271</v>
      </c>
      <c r="F563" s="222" t="s">
        <v>272</v>
      </c>
      <c r="G563" s="223" t="s">
        <v>111</v>
      </c>
      <c r="H563" s="224">
        <v>1</v>
      </c>
      <c r="I563" s="224">
        <v>1</v>
      </c>
      <c r="J563" s="224">
        <v>0</v>
      </c>
      <c r="K563" s="345"/>
    </row>
    <row r="564" spans="1:11" ht="35.1" customHeight="1">
      <c r="A564" s="219" t="s">
        <v>433</v>
      </c>
      <c r="B564" s="220" t="s">
        <v>448</v>
      </c>
      <c r="C564" s="221" t="s">
        <v>249</v>
      </c>
      <c r="D564" s="220"/>
      <c r="E564" s="220" t="s">
        <v>271</v>
      </c>
      <c r="F564" s="222" t="s">
        <v>272</v>
      </c>
      <c r="G564" s="222" t="s">
        <v>112</v>
      </c>
      <c r="H564" s="224">
        <v>46900000</v>
      </c>
      <c r="I564" s="224">
        <v>7225976</v>
      </c>
      <c r="J564" s="224">
        <v>0</v>
      </c>
      <c r="K564" s="365">
        <v>0</v>
      </c>
    </row>
    <row r="565" spans="1:11" ht="35.1" customHeight="1">
      <c r="A565" s="219" t="s">
        <v>433</v>
      </c>
      <c r="B565" s="220" t="s">
        <v>448</v>
      </c>
      <c r="C565" s="221" t="s">
        <v>249</v>
      </c>
      <c r="D565" s="220"/>
      <c r="E565" s="220" t="s">
        <v>271</v>
      </c>
      <c r="F565" s="222" t="s">
        <v>272</v>
      </c>
      <c r="G565" s="222" t="s">
        <v>113</v>
      </c>
      <c r="H565" s="224">
        <v>46900000</v>
      </c>
      <c r="I565" s="224">
        <v>7225976</v>
      </c>
      <c r="J565" s="224"/>
      <c r="K565" s="365">
        <v>0</v>
      </c>
    </row>
    <row r="566" spans="1:11" ht="35.1" customHeight="1">
      <c r="A566" s="219"/>
      <c r="B566" s="220"/>
      <c r="C566" s="221"/>
      <c r="D566" s="220"/>
      <c r="E566" s="220"/>
      <c r="F566" s="227" t="s">
        <v>114</v>
      </c>
      <c r="G566" s="228"/>
      <c r="H566" s="229"/>
      <c r="I566" s="229">
        <v>-39674024</v>
      </c>
      <c r="J566" s="229"/>
      <c r="K566" s="346"/>
    </row>
    <row r="567" spans="1:11" ht="35.1" customHeight="1">
      <c r="A567" s="219" t="s">
        <v>433</v>
      </c>
      <c r="B567" s="220" t="s">
        <v>448</v>
      </c>
      <c r="C567" s="221" t="s">
        <v>249</v>
      </c>
      <c r="D567" s="220"/>
      <c r="E567" s="220" t="s">
        <v>271</v>
      </c>
      <c r="F567" s="222" t="s">
        <v>272</v>
      </c>
      <c r="G567" s="223" t="s">
        <v>115</v>
      </c>
      <c r="H567" s="224"/>
      <c r="I567" s="224">
        <v>1</v>
      </c>
      <c r="J567" s="224"/>
      <c r="K567" s="345"/>
    </row>
    <row r="568" spans="1:11" ht="35.1" customHeight="1">
      <c r="A568" s="219" t="s">
        <v>433</v>
      </c>
      <c r="B568" s="220" t="s">
        <v>448</v>
      </c>
      <c r="C568" s="221" t="s">
        <v>249</v>
      </c>
      <c r="D568" s="220"/>
      <c r="E568" s="220" t="s">
        <v>271</v>
      </c>
      <c r="F568" s="222" t="s">
        <v>272</v>
      </c>
      <c r="G568" s="222" t="s">
        <v>116</v>
      </c>
      <c r="H568" s="224">
        <v>45535897</v>
      </c>
      <c r="I568" s="224">
        <v>5342520</v>
      </c>
      <c r="J568" s="224">
        <v>0</v>
      </c>
      <c r="K568" s="345">
        <v>0</v>
      </c>
    </row>
    <row r="569" spans="1:11" ht="35.1" customHeight="1">
      <c r="A569" s="219" t="s">
        <v>433</v>
      </c>
      <c r="B569" s="220" t="s">
        <v>448</v>
      </c>
      <c r="C569" s="221" t="s">
        <v>249</v>
      </c>
      <c r="D569" s="220"/>
      <c r="E569" s="220" t="s">
        <v>271</v>
      </c>
      <c r="F569" s="222" t="s">
        <v>272</v>
      </c>
      <c r="G569" s="222" t="s">
        <v>117</v>
      </c>
      <c r="H569" s="224">
        <v>45535897</v>
      </c>
      <c r="I569" s="224">
        <v>5342520</v>
      </c>
      <c r="J569" s="224">
        <v>0</v>
      </c>
      <c r="K569" s="345">
        <v>0</v>
      </c>
    </row>
    <row r="570" spans="1:11" ht="35.1" customHeight="1">
      <c r="A570" s="219"/>
      <c r="B570" s="220"/>
      <c r="C570" s="221"/>
      <c r="D570" s="220"/>
      <c r="E570" s="220"/>
      <c r="F570" s="231" t="s">
        <v>118</v>
      </c>
      <c r="G570" s="232"/>
      <c r="H570" s="233"/>
      <c r="I570" s="233">
        <v>-40193377</v>
      </c>
      <c r="J570" s="233">
        <v>-5342520</v>
      </c>
      <c r="K570" s="347">
        <v>0</v>
      </c>
    </row>
    <row r="571" spans="1:11" ht="35.1" customHeight="1">
      <c r="A571" s="219" t="s">
        <v>433</v>
      </c>
      <c r="B571" s="220" t="s">
        <v>448</v>
      </c>
      <c r="C571" s="221" t="s">
        <v>249</v>
      </c>
      <c r="D571" s="220"/>
      <c r="E571" s="220" t="s">
        <v>304</v>
      </c>
      <c r="F571" s="222" t="s">
        <v>305</v>
      </c>
      <c r="G571" s="223" t="s">
        <v>107</v>
      </c>
      <c r="H571" s="224">
        <v>1</v>
      </c>
      <c r="I571" s="224">
        <v>0</v>
      </c>
      <c r="J571" s="224">
        <v>0</v>
      </c>
      <c r="K571" s="365"/>
    </row>
    <row r="572" spans="1:11" ht="35.1" customHeight="1">
      <c r="A572" s="219" t="s">
        <v>433</v>
      </c>
      <c r="B572" s="220" t="s">
        <v>448</v>
      </c>
      <c r="C572" s="221" t="s">
        <v>249</v>
      </c>
      <c r="D572" s="220"/>
      <c r="E572" s="220" t="s">
        <v>304</v>
      </c>
      <c r="F572" s="222" t="s">
        <v>305</v>
      </c>
      <c r="G572" s="222" t="s">
        <v>108</v>
      </c>
      <c r="H572" s="224">
        <v>37338000</v>
      </c>
      <c r="I572" s="224">
        <v>0</v>
      </c>
      <c r="J572" s="224">
        <v>0</v>
      </c>
      <c r="K572" s="365">
        <v>0</v>
      </c>
    </row>
    <row r="573" spans="1:11" ht="35.1" customHeight="1">
      <c r="A573" s="219" t="s">
        <v>433</v>
      </c>
      <c r="B573" s="220" t="s">
        <v>448</v>
      </c>
      <c r="C573" s="221" t="s">
        <v>249</v>
      </c>
      <c r="D573" s="220"/>
      <c r="E573" s="220" t="s">
        <v>304</v>
      </c>
      <c r="F573" s="222" t="s">
        <v>305</v>
      </c>
      <c r="G573" s="222" t="s">
        <v>109</v>
      </c>
      <c r="H573" s="224">
        <v>37338000</v>
      </c>
      <c r="I573" s="224"/>
      <c r="J573" s="224"/>
      <c r="K573" s="365">
        <v>0</v>
      </c>
    </row>
    <row r="574" spans="1:11" ht="35.1" customHeight="1">
      <c r="A574" s="219"/>
      <c r="B574" s="220"/>
      <c r="C574" s="221"/>
      <c r="D574" s="220"/>
      <c r="E574" s="220"/>
      <c r="F574" s="227" t="s">
        <v>110</v>
      </c>
      <c r="G574" s="228"/>
      <c r="H574" s="229"/>
      <c r="I574" s="229"/>
      <c r="J574" s="229"/>
      <c r="K574" s="346"/>
    </row>
    <row r="575" spans="1:11" ht="35.1" customHeight="1">
      <c r="A575" s="219" t="s">
        <v>433</v>
      </c>
      <c r="B575" s="220" t="s">
        <v>448</v>
      </c>
      <c r="C575" s="221" t="s">
        <v>249</v>
      </c>
      <c r="D575" s="220"/>
      <c r="E575" s="220" t="s">
        <v>304</v>
      </c>
      <c r="F575" s="222" t="s">
        <v>305</v>
      </c>
      <c r="G575" s="223" t="s">
        <v>111</v>
      </c>
      <c r="H575" s="224">
        <v>1</v>
      </c>
      <c r="I575" s="224">
        <v>0</v>
      </c>
      <c r="J575" s="224">
        <v>0</v>
      </c>
      <c r="K575" s="345"/>
    </row>
    <row r="576" spans="1:11" ht="35.1" customHeight="1">
      <c r="A576" s="219" t="s">
        <v>433</v>
      </c>
      <c r="B576" s="220" t="s">
        <v>448</v>
      </c>
      <c r="C576" s="221" t="s">
        <v>249</v>
      </c>
      <c r="D576" s="220"/>
      <c r="E576" s="220" t="s">
        <v>304</v>
      </c>
      <c r="F576" s="222" t="s">
        <v>305</v>
      </c>
      <c r="G576" s="222" t="s">
        <v>112</v>
      </c>
      <c r="H576" s="224">
        <v>0</v>
      </c>
      <c r="I576" s="224">
        <v>0</v>
      </c>
      <c r="J576" s="224">
        <v>0</v>
      </c>
      <c r="K576" s="365">
        <v>0</v>
      </c>
    </row>
    <row r="577" spans="1:11" ht="35.1" customHeight="1">
      <c r="A577" s="219" t="s">
        <v>433</v>
      </c>
      <c r="B577" s="220" t="s">
        <v>448</v>
      </c>
      <c r="C577" s="221" t="s">
        <v>249</v>
      </c>
      <c r="D577" s="220"/>
      <c r="E577" s="220" t="s">
        <v>304</v>
      </c>
      <c r="F577" s="222" t="s">
        <v>305</v>
      </c>
      <c r="G577" s="222" t="s">
        <v>113</v>
      </c>
      <c r="H577" s="224">
        <v>0</v>
      </c>
      <c r="I577" s="224"/>
      <c r="J577" s="224"/>
      <c r="K577" s="365">
        <v>0</v>
      </c>
    </row>
    <row r="578" spans="1:11" ht="35.1" customHeight="1">
      <c r="A578" s="219"/>
      <c r="B578" s="220"/>
      <c r="C578" s="221"/>
      <c r="D578" s="220"/>
      <c r="E578" s="220"/>
      <c r="F578" s="227" t="s">
        <v>114</v>
      </c>
      <c r="G578" s="228"/>
      <c r="H578" s="229"/>
      <c r="I578" s="229"/>
      <c r="J578" s="229"/>
      <c r="K578" s="346"/>
    </row>
    <row r="579" spans="1:11" ht="35.1" customHeight="1">
      <c r="A579" s="219" t="s">
        <v>433</v>
      </c>
      <c r="B579" s="220" t="s">
        <v>448</v>
      </c>
      <c r="C579" s="221" t="s">
        <v>249</v>
      </c>
      <c r="D579" s="220"/>
      <c r="E579" s="220" t="s">
        <v>304</v>
      </c>
      <c r="F579" s="222" t="s">
        <v>305</v>
      </c>
      <c r="G579" s="223" t="s">
        <v>115</v>
      </c>
      <c r="H579" s="224"/>
      <c r="I579" s="224"/>
      <c r="J579" s="224"/>
      <c r="K579" s="345"/>
    </row>
    <row r="580" spans="1:11" ht="35.1" customHeight="1">
      <c r="A580" s="219" t="s">
        <v>433</v>
      </c>
      <c r="B580" s="220" t="s">
        <v>448</v>
      </c>
      <c r="C580" s="221" t="s">
        <v>249</v>
      </c>
      <c r="D580" s="220"/>
      <c r="E580" s="220" t="s">
        <v>304</v>
      </c>
      <c r="F580" s="222" t="s">
        <v>305</v>
      </c>
      <c r="G580" s="222" t="s">
        <v>116</v>
      </c>
      <c r="H580" s="224">
        <v>0</v>
      </c>
      <c r="I580" s="224">
        <v>0</v>
      </c>
      <c r="J580" s="224">
        <v>0</v>
      </c>
      <c r="K580" s="365">
        <v>0</v>
      </c>
    </row>
    <row r="581" spans="1:11" ht="35.1" customHeight="1">
      <c r="A581" s="219" t="s">
        <v>433</v>
      </c>
      <c r="B581" s="220" t="s">
        <v>448</v>
      </c>
      <c r="C581" s="221" t="s">
        <v>249</v>
      </c>
      <c r="D581" s="220"/>
      <c r="E581" s="220" t="s">
        <v>304</v>
      </c>
      <c r="F581" s="222" t="s">
        <v>305</v>
      </c>
      <c r="G581" s="222" t="s">
        <v>117</v>
      </c>
      <c r="H581" s="224">
        <v>0</v>
      </c>
      <c r="I581" s="224">
        <v>0</v>
      </c>
      <c r="J581" s="224">
        <v>0</v>
      </c>
      <c r="K581" s="365">
        <v>0</v>
      </c>
    </row>
    <row r="582" spans="1:11" ht="35.1" customHeight="1">
      <c r="A582" s="219"/>
      <c r="B582" s="220"/>
      <c r="C582" s="221"/>
      <c r="D582" s="220"/>
      <c r="E582" s="220"/>
      <c r="F582" s="231" t="s">
        <v>118</v>
      </c>
      <c r="G582" s="232"/>
      <c r="H582" s="233"/>
      <c r="I582" s="233">
        <v>0</v>
      </c>
      <c r="J582" s="233">
        <v>0</v>
      </c>
      <c r="K582" s="347">
        <v>0</v>
      </c>
    </row>
    <row r="583" spans="1:11" ht="35.1" customHeight="1">
      <c r="A583" s="219" t="s">
        <v>433</v>
      </c>
      <c r="B583" s="220" t="s">
        <v>448</v>
      </c>
      <c r="C583" s="221" t="s">
        <v>249</v>
      </c>
      <c r="D583" s="220"/>
      <c r="E583" s="220" t="s">
        <v>273</v>
      </c>
      <c r="F583" s="222" t="s">
        <v>274</v>
      </c>
      <c r="G583" s="223" t="s">
        <v>107</v>
      </c>
      <c r="H583" s="224"/>
      <c r="I583" s="224"/>
      <c r="J583" s="224">
        <v>1</v>
      </c>
      <c r="K583" s="345"/>
    </row>
    <row r="584" spans="1:11" ht="35.1" customHeight="1">
      <c r="A584" s="219" t="s">
        <v>433</v>
      </c>
      <c r="B584" s="220" t="s">
        <v>448</v>
      </c>
      <c r="C584" s="221" t="s">
        <v>249</v>
      </c>
      <c r="D584" s="220"/>
      <c r="E584" s="220" t="s">
        <v>273</v>
      </c>
      <c r="F584" s="222" t="s">
        <v>274</v>
      </c>
      <c r="G584" s="222" t="s">
        <v>108</v>
      </c>
      <c r="H584" s="224">
        <v>0</v>
      </c>
      <c r="I584" s="224">
        <v>0</v>
      </c>
      <c r="J584" s="224">
        <v>233820000</v>
      </c>
      <c r="K584" s="365">
        <v>0</v>
      </c>
    </row>
    <row r="585" spans="1:11" ht="35.1" customHeight="1">
      <c r="A585" s="219" t="s">
        <v>433</v>
      </c>
      <c r="B585" s="220" t="s">
        <v>448</v>
      </c>
      <c r="C585" s="221" t="s">
        <v>249</v>
      </c>
      <c r="D585" s="220"/>
      <c r="E585" s="220" t="s">
        <v>273</v>
      </c>
      <c r="F585" s="222" t="s">
        <v>274</v>
      </c>
      <c r="G585" s="222" t="s">
        <v>109</v>
      </c>
      <c r="H585" s="224">
        <v>0</v>
      </c>
      <c r="I585" s="224">
        <v>0</v>
      </c>
      <c r="J585" s="224">
        <v>233820000</v>
      </c>
      <c r="K585" s="365">
        <v>0</v>
      </c>
    </row>
    <row r="586" spans="1:11" ht="35.1" customHeight="1">
      <c r="A586" s="219"/>
      <c r="B586" s="220"/>
      <c r="C586" s="221"/>
      <c r="D586" s="220"/>
      <c r="E586" s="220"/>
      <c r="F586" s="227" t="s">
        <v>110</v>
      </c>
      <c r="G586" s="228"/>
      <c r="H586" s="229"/>
      <c r="I586" s="229">
        <v>0</v>
      </c>
      <c r="J586" s="229">
        <v>233820000</v>
      </c>
      <c r="K586" s="346">
        <v>-233820000</v>
      </c>
    </row>
    <row r="587" spans="1:11" ht="35.1" customHeight="1">
      <c r="A587" s="219" t="s">
        <v>433</v>
      </c>
      <c r="B587" s="220" t="s">
        <v>448</v>
      </c>
      <c r="C587" s="221" t="s">
        <v>249</v>
      </c>
      <c r="D587" s="220"/>
      <c r="E587" s="220" t="s">
        <v>273</v>
      </c>
      <c r="F587" s="222" t="s">
        <v>274</v>
      </c>
      <c r="G587" s="223" t="s">
        <v>111</v>
      </c>
      <c r="H587" s="224"/>
      <c r="I587" s="224"/>
      <c r="J587" s="224">
        <v>1</v>
      </c>
      <c r="K587" s="345"/>
    </row>
    <row r="588" spans="1:11" ht="35.1" customHeight="1">
      <c r="A588" s="219" t="s">
        <v>433</v>
      </c>
      <c r="B588" s="220" t="s">
        <v>448</v>
      </c>
      <c r="C588" s="221" t="s">
        <v>249</v>
      </c>
      <c r="D588" s="220"/>
      <c r="E588" s="220" t="s">
        <v>273</v>
      </c>
      <c r="F588" s="222" t="s">
        <v>274</v>
      </c>
      <c r="G588" s="222" t="s">
        <v>112</v>
      </c>
      <c r="H588" s="224">
        <v>0</v>
      </c>
      <c r="I588" s="224">
        <v>0</v>
      </c>
      <c r="J588" s="224">
        <v>220220000</v>
      </c>
      <c r="K588" s="365">
        <v>0</v>
      </c>
    </row>
    <row r="589" spans="1:11" ht="35.1" customHeight="1">
      <c r="A589" s="219" t="s">
        <v>433</v>
      </c>
      <c r="B589" s="220" t="s">
        <v>448</v>
      </c>
      <c r="C589" s="221" t="s">
        <v>249</v>
      </c>
      <c r="D589" s="220"/>
      <c r="E589" s="220" t="s">
        <v>273</v>
      </c>
      <c r="F589" s="222" t="s">
        <v>274</v>
      </c>
      <c r="G589" s="222" t="s">
        <v>113</v>
      </c>
      <c r="H589" s="224">
        <v>0</v>
      </c>
      <c r="I589" s="224">
        <v>0</v>
      </c>
      <c r="J589" s="224">
        <v>220220000</v>
      </c>
      <c r="K589" s="365">
        <v>0</v>
      </c>
    </row>
    <row r="590" spans="1:11" ht="35.1" customHeight="1">
      <c r="A590" s="219"/>
      <c r="B590" s="220"/>
      <c r="C590" s="221"/>
      <c r="D590" s="220"/>
      <c r="E590" s="220"/>
      <c r="F590" s="227" t="s">
        <v>114</v>
      </c>
      <c r="G590" s="228"/>
      <c r="H590" s="229"/>
      <c r="I590" s="229">
        <v>0</v>
      </c>
      <c r="J590" s="229">
        <v>220220000</v>
      </c>
      <c r="K590" s="346">
        <v>-220220000</v>
      </c>
    </row>
    <row r="591" spans="1:11" ht="35.1" customHeight="1">
      <c r="A591" s="219" t="s">
        <v>433</v>
      </c>
      <c r="B591" s="220" t="s">
        <v>448</v>
      </c>
      <c r="C591" s="221" t="s">
        <v>249</v>
      </c>
      <c r="D591" s="220"/>
      <c r="E591" s="220" t="s">
        <v>273</v>
      </c>
      <c r="F591" s="222" t="s">
        <v>274</v>
      </c>
      <c r="G591" s="223" t="s">
        <v>115</v>
      </c>
      <c r="H591" s="224"/>
      <c r="I591" s="224"/>
      <c r="J591" s="224">
        <v>1</v>
      </c>
      <c r="K591" s="345"/>
    </row>
    <row r="592" spans="1:11" ht="35.1" customHeight="1">
      <c r="A592" s="219" t="s">
        <v>433</v>
      </c>
      <c r="B592" s="220" t="s">
        <v>448</v>
      </c>
      <c r="C592" s="221" t="s">
        <v>249</v>
      </c>
      <c r="D592" s="220"/>
      <c r="E592" s="220" t="s">
        <v>273</v>
      </c>
      <c r="F592" s="222" t="s">
        <v>274</v>
      </c>
      <c r="G592" s="222" t="s">
        <v>116</v>
      </c>
      <c r="H592" s="224">
        <v>0</v>
      </c>
      <c r="I592" s="224">
        <v>0</v>
      </c>
      <c r="J592" s="224">
        <v>219679440</v>
      </c>
      <c r="K592" s="345">
        <v>0</v>
      </c>
    </row>
    <row r="593" spans="1:13" ht="35.1" customHeight="1">
      <c r="A593" s="219" t="s">
        <v>433</v>
      </c>
      <c r="B593" s="220" t="s">
        <v>448</v>
      </c>
      <c r="C593" s="221" t="s">
        <v>249</v>
      </c>
      <c r="D593" s="220"/>
      <c r="E593" s="220" t="s">
        <v>273</v>
      </c>
      <c r="F593" s="222" t="s">
        <v>274</v>
      </c>
      <c r="G593" s="222" t="s">
        <v>117</v>
      </c>
      <c r="H593" s="224">
        <v>0</v>
      </c>
      <c r="I593" s="224">
        <v>0</v>
      </c>
      <c r="J593" s="224">
        <v>219679440</v>
      </c>
      <c r="K593" s="345">
        <v>0</v>
      </c>
    </row>
    <row r="594" spans="1:13" ht="35.1" customHeight="1">
      <c r="A594" s="219"/>
      <c r="B594" s="220"/>
      <c r="C594" s="221"/>
      <c r="D594" s="220"/>
      <c r="E594" s="220"/>
      <c r="F594" s="231" t="s">
        <v>118</v>
      </c>
      <c r="G594" s="232"/>
      <c r="H594" s="233"/>
      <c r="I594" s="233">
        <v>0</v>
      </c>
      <c r="J594" s="233">
        <v>219679440</v>
      </c>
      <c r="K594" s="347">
        <v>-219679440</v>
      </c>
    </row>
    <row r="595" spans="1:13" ht="35.1" customHeight="1">
      <c r="A595" s="219" t="s">
        <v>433</v>
      </c>
      <c r="B595" s="220" t="s">
        <v>448</v>
      </c>
      <c r="C595" s="221" t="s">
        <v>249</v>
      </c>
      <c r="D595" s="220"/>
      <c r="E595" s="220" t="s">
        <v>275</v>
      </c>
      <c r="F595" s="222" t="s">
        <v>276</v>
      </c>
      <c r="G595" s="223" t="s">
        <v>107</v>
      </c>
      <c r="H595" s="224">
        <v>0</v>
      </c>
      <c r="I595" s="224">
        <v>2020</v>
      </c>
      <c r="J595" s="224">
        <v>1544</v>
      </c>
      <c r="K595" s="365">
        <v>1543</v>
      </c>
    </row>
    <row r="596" spans="1:13" ht="35.1" customHeight="1">
      <c r="A596" s="219" t="s">
        <v>433</v>
      </c>
      <c r="B596" s="220" t="s">
        <v>448</v>
      </c>
      <c r="C596" s="221" t="s">
        <v>249</v>
      </c>
      <c r="D596" s="220"/>
      <c r="E596" s="220" t="s">
        <v>275</v>
      </c>
      <c r="F596" s="222" t="s">
        <v>276</v>
      </c>
      <c r="G596" s="222" t="s">
        <v>108</v>
      </c>
      <c r="H596" s="224">
        <v>0</v>
      </c>
      <c r="I596" s="224">
        <v>581974024</v>
      </c>
      <c r="J596" s="224">
        <v>631200000</v>
      </c>
      <c r="K596" s="365">
        <v>626200000</v>
      </c>
    </row>
    <row r="597" spans="1:13" ht="35.1" customHeight="1">
      <c r="A597" s="219" t="s">
        <v>433</v>
      </c>
      <c r="B597" s="220" t="s">
        <v>448</v>
      </c>
      <c r="C597" s="221" t="s">
        <v>249</v>
      </c>
      <c r="D597" s="220"/>
      <c r="E597" s="220" t="s">
        <v>275</v>
      </c>
      <c r="F597" s="222" t="s">
        <v>276</v>
      </c>
      <c r="G597" s="222" t="s">
        <v>109</v>
      </c>
      <c r="H597" s="224"/>
      <c r="I597" s="224">
        <v>288106</v>
      </c>
      <c r="J597" s="224">
        <v>408808</v>
      </c>
      <c r="K597" s="365">
        <f>K596/K595</f>
        <v>405832.79325988336</v>
      </c>
    </row>
    <row r="598" spans="1:13" ht="35.1" customHeight="1">
      <c r="A598" s="219"/>
      <c r="B598" s="220"/>
      <c r="C598" s="221"/>
      <c r="D598" s="220"/>
      <c r="E598" s="220"/>
      <c r="F598" s="227" t="s">
        <v>110</v>
      </c>
      <c r="G598" s="228"/>
      <c r="H598" s="229"/>
      <c r="I598" s="229"/>
      <c r="J598" s="229">
        <v>120702</v>
      </c>
      <c r="K598" s="346">
        <f>K597-J597</f>
        <v>-2975.2067401166423</v>
      </c>
    </row>
    <row r="599" spans="1:13" ht="35.1" customHeight="1">
      <c r="A599" s="219" t="s">
        <v>433</v>
      </c>
      <c r="B599" s="220" t="s">
        <v>448</v>
      </c>
      <c r="C599" s="221" t="s">
        <v>249</v>
      </c>
      <c r="D599" s="220"/>
      <c r="E599" s="220" t="s">
        <v>275</v>
      </c>
      <c r="F599" s="222" t="s">
        <v>276</v>
      </c>
      <c r="G599" s="223" t="s">
        <v>111</v>
      </c>
      <c r="H599" s="224">
        <v>0</v>
      </c>
      <c r="I599" s="224">
        <v>2020</v>
      </c>
      <c r="J599" s="224">
        <v>1544</v>
      </c>
      <c r="K599" s="365">
        <v>1543</v>
      </c>
    </row>
    <row r="600" spans="1:13" ht="35.1" customHeight="1">
      <c r="A600" s="219" t="s">
        <v>433</v>
      </c>
      <c r="B600" s="220" t="s">
        <v>448</v>
      </c>
      <c r="C600" s="221" t="s">
        <v>249</v>
      </c>
      <c r="D600" s="220"/>
      <c r="E600" s="220" t="s">
        <v>275</v>
      </c>
      <c r="F600" s="222" t="s">
        <v>276</v>
      </c>
      <c r="G600" s="222" t="s">
        <v>112</v>
      </c>
      <c r="H600" s="224">
        <v>0</v>
      </c>
      <c r="I600" s="224">
        <v>974024</v>
      </c>
      <c r="J600" s="224">
        <v>295200000</v>
      </c>
      <c r="K600" s="365">
        <v>626200000</v>
      </c>
    </row>
    <row r="601" spans="1:13" ht="35.1" customHeight="1">
      <c r="A601" s="219" t="s">
        <v>433</v>
      </c>
      <c r="B601" s="220" t="s">
        <v>448</v>
      </c>
      <c r="C601" s="221" t="s">
        <v>249</v>
      </c>
      <c r="D601" s="220"/>
      <c r="E601" s="220" t="s">
        <v>275</v>
      </c>
      <c r="F601" s="222" t="s">
        <v>276</v>
      </c>
      <c r="G601" s="222" t="s">
        <v>113</v>
      </c>
      <c r="H601" s="224"/>
      <c r="I601" s="224">
        <v>482</v>
      </c>
      <c r="J601" s="224">
        <v>191192</v>
      </c>
      <c r="K601" s="365">
        <f>K600/K599</f>
        <v>405832.79325988336</v>
      </c>
    </row>
    <row r="602" spans="1:13" ht="35.1" customHeight="1">
      <c r="A602" s="219"/>
      <c r="B602" s="220"/>
      <c r="C602" s="221"/>
      <c r="D602" s="220"/>
      <c r="E602" s="220"/>
      <c r="F602" s="227" t="s">
        <v>114</v>
      </c>
      <c r="G602" s="228"/>
      <c r="H602" s="229"/>
      <c r="I602" s="229"/>
      <c r="J602" s="229">
        <v>190710</v>
      </c>
      <c r="K602" s="346">
        <f>K601-J601</f>
        <v>214640.79325988336</v>
      </c>
    </row>
    <row r="603" spans="1:13" ht="35.1" customHeight="1">
      <c r="A603" s="219" t="s">
        <v>433</v>
      </c>
      <c r="B603" s="220" t="s">
        <v>448</v>
      </c>
      <c r="C603" s="221" t="s">
        <v>249</v>
      </c>
      <c r="D603" s="220"/>
      <c r="E603" s="220" t="s">
        <v>275</v>
      </c>
      <c r="F603" s="222" t="s">
        <v>276</v>
      </c>
      <c r="G603" s="223" t="s">
        <v>115</v>
      </c>
      <c r="H603" s="224"/>
      <c r="I603" s="224"/>
      <c r="J603" s="224"/>
      <c r="K603" s="365">
        <v>989</v>
      </c>
    </row>
    <row r="604" spans="1:13" ht="35.1" customHeight="1">
      <c r="A604" s="219" t="s">
        <v>433</v>
      </c>
      <c r="B604" s="220" t="s">
        <v>448</v>
      </c>
      <c r="C604" s="221" t="s">
        <v>249</v>
      </c>
      <c r="D604" s="220"/>
      <c r="E604" s="220" t="s">
        <v>275</v>
      </c>
      <c r="F604" s="222" t="s">
        <v>276</v>
      </c>
      <c r="G604" s="222" t="s">
        <v>116</v>
      </c>
      <c r="H604" s="224">
        <v>0</v>
      </c>
      <c r="I604" s="224">
        <v>0</v>
      </c>
      <c r="J604" s="224">
        <v>122953286</v>
      </c>
      <c r="K604" s="365">
        <v>401242220</v>
      </c>
      <c r="M604" s="349"/>
    </row>
    <row r="605" spans="1:13" ht="35.1" customHeight="1">
      <c r="A605" s="219" t="s">
        <v>433</v>
      </c>
      <c r="B605" s="220" t="s">
        <v>448</v>
      </c>
      <c r="C605" s="221" t="s">
        <v>249</v>
      </c>
      <c r="D605" s="220"/>
      <c r="E605" s="220" t="s">
        <v>275</v>
      </c>
      <c r="F605" s="222" t="s">
        <v>276</v>
      </c>
      <c r="G605" s="222" t="s">
        <v>117</v>
      </c>
      <c r="H605" s="224">
        <v>0</v>
      </c>
      <c r="I605" s="224">
        <v>0</v>
      </c>
      <c r="J605" s="224">
        <v>122953286</v>
      </c>
      <c r="K605" s="365">
        <f>K604/K603</f>
        <v>405704.97472194134</v>
      </c>
    </row>
    <row r="606" spans="1:13" ht="35.1" customHeight="1">
      <c r="A606" s="219"/>
      <c r="B606" s="220"/>
      <c r="C606" s="221"/>
      <c r="D606" s="220"/>
      <c r="E606" s="220"/>
      <c r="F606" s="231" t="s">
        <v>118</v>
      </c>
      <c r="G606" s="232"/>
      <c r="H606" s="233"/>
      <c r="I606" s="233">
        <v>0</v>
      </c>
      <c r="J606" s="233">
        <v>122953286</v>
      </c>
      <c r="K606" s="347">
        <f>K605-J605</f>
        <v>-122547581.02527806</v>
      </c>
    </row>
    <row r="607" spans="1:13" ht="35.1" customHeight="1">
      <c r="A607" s="219" t="s">
        <v>433</v>
      </c>
      <c r="B607" s="220" t="s">
        <v>448</v>
      </c>
      <c r="C607" s="221" t="s">
        <v>249</v>
      </c>
      <c r="D607" s="220"/>
      <c r="E607" s="362" t="s">
        <v>277</v>
      </c>
      <c r="F607" s="363" t="s">
        <v>198</v>
      </c>
      <c r="G607" s="237" t="s">
        <v>107</v>
      </c>
      <c r="H607" s="238"/>
      <c r="I607" s="238"/>
      <c r="J607" s="238"/>
      <c r="K607" s="348"/>
    </row>
    <row r="608" spans="1:13" ht="35.1" customHeight="1">
      <c r="A608" s="219" t="s">
        <v>433</v>
      </c>
      <c r="B608" s="220" t="s">
        <v>448</v>
      </c>
      <c r="C608" s="221" t="s">
        <v>249</v>
      </c>
      <c r="D608" s="220"/>
      <c r="E608" s="362" t="s">
        <v>277</v>
      </c>
      <c r="F608" s="363" t="s">
        <v>198</v>
      </c>
      <c r="G608" s="236" t="s">
        <v>108</v>
      </c>
      <c r="H608" s="238">
        <v>0</v>
      </c>
      <c r="I608" s="238"/>
      <c r="J608" s="238"/>
      <c r="K608" s="366"/>
    </row>
    <row r="609" spans="1:11" ht="35.1" customHeight="1">
      <c r="A609" s="219" t="s">
        <v>433</v>
      </c>
      <c r="B609" s="220" t="s">
        <v>448</v>
      </c>
      <c r="C609" s="221" t="s">
        <v>249</v>
      </c>
      <c r="D609" s="220"/>
      <c r="E609" s="362" t="s">
        <v>277</v>
      </c>
      <c r="F609" s="363" t="s">
        <v>198</v>
      </c>
      <c r="G609" s="236" t="s">
        <v>109</v>
      </c>
      <c r="H609" s="238">
        <v>0</v>
      </c>
      <c r="I609" s="238"/>
      <c r="J609" s="238"/>
      <c r="K609" s="366"/>
    </row>
    <row r="610" spans="1:11" ht="35.1" customHeight="1">
      <c r="A610" s="219"/>
      <c r="B610" s="220"/>
      <c r="C610" s="221"/>
      <c r="D610" s="220"/>
      <c r="E610" s="362"/>
      <c r="F610" s="363" t="s">
        <v>110</v>
      </c>
      <c r="G610" s="237"/>
      <c r="H610" s="240"/>
      <c r="I610" s="240"/>
      <c r="J610" s="240"/>
      <c r="K610" s="366"/>
    </row>
    <row r="611" spans="1:11" ht="35.1" customHeight="1">
      <c r="A611" s="219" t="s">
        <v>433</v>
      </c>
      <c r="B611" s="220" t="s">
        <v>448</v>
      </c>
      <c r="C611" s="221" t="s">
        <v>249</v>
      </c>
      <c r="D611" s="220"/>
      <c r="E611" s="362" t="s">
        <v>277</v>
      </c>
      <c r="F611" s="363" t="s">
        <v>198</v>
      </c>
      <c r="G611" s="237" t="s">
        <v>111</v>
      </c>
      <c r="H611" s="238"/>
      <c r="I611" s="238"/>
      <c r="J611" s="238"/>
      <c r="K611" s="366"/>
    </row>
    <row r="612" spans="1:11" ht="35.1" customHeight="1">
      <c r="A612" s="219" t="s">
        <v>433</v>
      </c>
      <c r="B612" s="220" t="s">
        <v>448</v>
      </c>
      <c r="C612" s="221" t="s">
        <v>249</v>
      </c>
      <c r="D612" s="220"/>
      <c r="E612" s="362" t="s">
        <v>277</v>
      </c>
      <c r="F612" s="363" t="s">
        <v>198</v>
      </c>
      <c r="G612" s="236" t="s">
        <v>112</v>
      </c>
      <c r="H612" s="238">
        <v>0</v>
      </c>
      <c r="I612" s="238">
        <v>0</v>
      </c>
      <c r="J612" s="238">
        <v>0</v>
      </c>
      <c r="K612" s="366">
        <v>0</v>
      </c>
    </row>
    <row r="613" spans="1:11" ht="35.1" customHeight="1">
      <c r="A613" s="219" t="s">
        <v>433</v>
      </c>
      <c r="B613" s="220" t="s">
        <v>448</v>
      </c>
      <c r="C613" s="221" t="s">
        <v>249</v>
      </c>
      <c r="D613" s="220"/>
      <c r="E613" s="362" t="s">
        <v>277</v>
      </c>
      <c r="F613" s="363" t="s">
        <v>198</v>
      </c>
      <c r="G613" s="236" t="s">
        <v>113</v>
      </c>
      <c r="H613" s="238">
        <v>0</v>
      </c>
      <c r="I613" s="238">
        <v>0</v>
      </c>
      <c r="J613" s="238">
        <v>0</v>
      </c>
      <c r="K613" s="366">
        <v>0</v>
      </c>
    </row>
    <row r="614" spans="1:11" ht="35.1" customHeight="1">
      <c r="A614" s="219"/>
      <c r="B614" s="220"/>
      <c r="C614" s="221"/>
      <c r="D614" s="220"/>
      <c r="E614" s="362"/>
      <c r="F614" s="363" t="s">
        <v>114</v>
      </c>
      <c r="G614" s="237"/>
      <c r="H614" s="240"/>
      <c r="I614" s="240">
        <v>0</v>
      </c>
      <c r="J614" s="240">
        <v>0</v>
      </c>
      <c r="K614" s="366">
        <v>0</v>
      </c>
    </row>
    <row r="615" spans="1:11" ht="35.1" customHeight="1">
      <c r="A615" s="219" t="s">
        <v>433</v>
      </c>
      <c r="B615" s="220" t="s">
        <v>448</v>
      </c>
      <c r="C615" s="221" t="s">
        <v>249</v>
      </c>
      <c r="D615" s="220"/>
      <c r="E615" s="362" t="s">
        <v>277</v>
      </c>
      <c r="F615" s="363" t="s">
        <v>198</v>
      </c>
      <c r="G615" s="237" t="s">
        <v>115</v>
      </c>
      <c r="H615" s="238"/>
      <c r="I615" s="238">
        <v>0</v>
      </c>
      <c r="J615" s="238"/>
      <c r="K615" s="366"/>
    </row>
    <row r="616" spans="1:11" ht="35.1" customHeight="1">
      <c r="A616" s="219" t="s">
        <v>433</v>
      </c>
      <c r="B616" s="220" t="s">
        <v>448</v>
      </c>
      <c r="C616" s="221" t="s">
        <v>249</v>
      </c>
      <c r="D616" s="220"/>
      <c r="E616" s="362" t="s">
        <v>277</v>
      </c>
      <c r="F616" s="363" t="s">
        <v>198</v>
      </c>
      <c r="G616" s="236" t="s">
        <v>116</v>
      </c>
      <c r="H616" s="238">
        <v>0</v>
      </c>
      <c r="I616" s="238">
        <v>0</v>
      </c>
      <c r="J616" s="238">
        <v>0</v>
      </c>
      <c r="K616" s="366">
        <v>0</v>
      </c>
    </row>
    <row r="617" spans="1:11" ht="35.1" customHeight="1">
      <c r="A617" s="219" t="s">
        <v>433</v>
      </c>
      <c r="B617" s="220" t="s">
        <v>448</v>
      </c>
      <c r="C617" s="221" t="s">
        <v>249</v>
      </c>
      <c r="D617" s="220"/>
      <c r="E617" s="362" t="s">
        <v>277</v>
      </c>
      <c r="F617" s="363" t="s">
        <v>198</v>
      </c>
      <c r="G617" s="236" t="s">
        <v>117</v>
      </c>
      <c r="H617" s="238">
        <v>0</v>
      </c>
      <c r="I617" s="238">
        <v>0</v>
      </c>
      <c r="J617" s="238">
        <v>0</v>
      </c>
      <c r="K617" s="366">
        <v>0</v>
      </c>
    </row>
    <row r="618" spans="1:11" ht="35.1" customHeight="1">
      <c r="A618" s="219"/>
      <c r="B618" s="220"/>
      <c r="C618" s="221"/>
      <c r="D618" s="220"/>
      <c r="E618" s="220"/>
      <c r="F618" s="231" t="s">
        <v>118</v>
      </c>
      <c r="G618" s="232"/>
      <c r="H618" s="233"/>
      <c r="I618" s="233">
        <v>0</v>
      </c>
      <c r="J618" s="233">
        <v>0</v>
      </c>
      <c r="K618" s="347">
        <v>0</v>
      </c>
    </row>
    <row r="619" spans="1:11" ht="35.1" customHeight="1">
      <c r="A619" s="219" t="s">
        <v>433</v>
      </c>
      <c r="B619" s="220" t="s">
        <v>448</v>
      </c>
      <c r="C619" s="221" t="s">
        <v>249</v>
      </c>
      <c r="D619" s="220"/>
      <c r="E619" s="220" t="s">
        <v>278</v>
      </c>
      <c r="F619" s="222" t="s">
        <v>279</v>
      </c>
      <c r="G619" s="223" t="s">
        <v>107</v>
      </c>
      <c r="H619" s="224">
        <v>2</v>
      </c>
      <c r="I619" s="224">
        <v>1</v>
      </c>
      <c r="J619" s="224">
        <v>1</v>
      </c>
      <c r="K619" s="365">
        <v>1</v>
      </c>
    </row>
    <row r="620" spans="1:11" ht="35.1" customHeight="1">
      <c r="A620" s="219" t="s">
        <v>433</v>
      </c>
      <c r="B620" s="220" t="s">
        <v>448</v>
      </c>
      <c r="C620" s="221" t="s">
        <v>249</v>
      </c>
      <c r="D620" s="220"/>
      <c r="E620" s="220" t="s">
        <v>278</v>
      </c>
      <c r="F620" s="222" t="s">
        <v>279</v>
      </c>
      <c r="G620" s="222" t="s">
        <v>108</v>
      </c>
      <c r="H620" s="224">
        <v>7000000</v>
      </c>
      <c r="I620" s="224">
        <v>2300000</v>
      </c>
      <c r="J620" s="224">
        <v>5000000</v>
      </c>
      <c r="K620" s="365">
        <v>2000000</v>
      </c>
    </row>
    <row r="621" spans="1:11" ht="35.1" customHeight="1">
      <c r="A621" s="219" t="s">
        <v>433</v>
      </c>
      <c r="B621" s="220" t="s">
        <v>448</v>
      </c>
      <c r="C621" s="221" t="s">
        <v>249</v>
      </c>
      <c r="D621" s="220"/>
      <c r="E621" s="220" t="s">
        <v>278</v>
      </c>
      <c r="F621" s="222" t="s">
        <v>279</v>
      </c>
      <c r="G621" s="222" t="s">
        <v>109</v>
      </c>
      <c r="H621" s="224">
        <v>3500000</v>
      </c>
      <c r="I621" s="224">
        <v>2300000</v>
      </c>
      <c r="J621" s="224">
        <v>5000000</v>
      </c>
      <c r="K621" s="365">
        <v>2000000</v>
      </c>
    </row>
    <row r="622" spans="1:11" ht="35.1" customHeight="1">
      <c r="A622" s="219"/>
      <c r="B622" s="220"/>
      <c r="C622" s="221"/>
      <c r="D622" s="220"/>
      <c r="E622" s="220"/>
      <c r="F622" s="227" t="s">
        <v>110</v>
      </c>
      <c r="G622" s="228"/>
      <c r="H622" s="229"/>
      <c r="I622" s="229">
        <v>-1200000</v>
      </c>
      <c r="J622" s="229">
        <v>2700000</v>
      </c>
      <c r="K622" s="346">
        <v>-3000000</v>
      </c>
    </row>
    <row r="623" spans="1:11" ht="35.1" customHeight="1">
      <c r="A623" s="219" t="s">
        <v>433</v>
      </c>
      <c r="B623" s="220" t="s">
        <v>448</v>
      </c>
      <c r="C623" s="221" t="s">
        <v>249</v>
      </c>
      <c r="D623" s="220"/>
      <c r="E623" s="220" t="s">
        <v>278</v>
      </c>
      <c r="F623" s="222" t="s">
        <v>279</v>
      </c>
      <c r="G623" s="223" t="s">
        <v>111</v>
      </c>
      <c r="H623" s="224">
        <v>2</v>
      </c>
      <c r="I623" s="224">
        <v>1</v>
      </c>
      <c r="J623" s="224">
        <v>1</v>
      </c>
      <c r="K623" s="365">
        <v>1</v>
      </c>
    </row>
    <row r="624" spans="1:11" ht="35.1" customHeight="1">
      <c r="A624" s="219" t="s">
        <v>433</v>
      </c>
      <c r="B624" s="220" t="s">
        <v>448</v>
      </c>
      <c r="C624" s="221" t="s">
        <v>249</v>
      </c>
      <c r="D624" s="220"/>
      <c r="E624" s="220" t="s">
        <v>278</v>
      </c>
      <c r="F624" s="222" t="s">
        <v>279</v>
      </c>
      <c r="G624" s="222" t="s">
        <v>112</v>
      </c>
      <c r="H624" s="224">
        <v>2500000</v>
      </c>
      <c r="I624" s="224">
        <v>2300000</v>
      </c>
      <c r="J624" s="224">
        <v>5800000</v>
      </c>
      <c r="K624" s="365">
        <v>2000000</v>
      </c>
    </row>
    <row r="625" spans="1:11" ht="35.1" customHeight="1">
      <c r="A625" s="219" t="s">
        <v>433</v>
      </c>
      <c r="B625" s="220" t="s">
        <v>448</v>
      </c>
      <c r="C625" s="221" t="s">
        <v>249</v>
      </c>
      <c r="D625" s="220"/>
      <c r="E625" s="220" t="s">
        <v>278</v>
      </c>
      <c r="F625" s="222" t="s">
        <v>279</v>
      </c>
      <c r="G625" s="222" t="s">
        <v>113</v>
      </c>
      <c r="H625" s="224">
        <v>1250000</v>
      </c>
      <c r="I625" s="224">
        <v>2300000</v>
      </c>
      <c r="J625" s="224">
        <v>5800000</v>
      </c>
      <c r="K625" s="365">
        <v>2000000</v>
      </c>
    </row>
    <row r="626" spans="1:11" ht="35.1" customHeight="1">
      <c r="A626" s="219"/>
      <c r="B626" s="220"/>
      <c r="C626" s="221"/>
      <c r="D626" s="220"/>
      <c r="E626" s="220"/>
      <c r="F626" s="227" t="s">
        <v>114</v>
      </c>
      <c r="G626" s="228"/>
      <c r="H626" s="229"/>
      <c r="I626" s="229">
        <v>1050000</v>
      </c>
      <c r="J626" s="229">
        <v>3500000</v>
      </c>
      <c r="K626" s="346">
        <v>-3800000</v>
      </c>
    </row>
    <row r="627" spans="1:11" ht="35.1" customHeight="1">
      <c r="A627" s="219" t="s">
        <v>433</v>
      </c>
      <c r="B627" s="220" t="s">
        <v>448</v>
      </c>
      <c r="C627" s="221" t="s">
        <v>249</v>
      </c>
      <c r="D627" s="220"/>
      <c r="E627" s="220" t="s">
        <v>278</v>
      </c>
      <c r="F627" s="222" t="s">
        <v>279</v>
      </c>
      <c r="G627" s="223" t="s">
        <v>115</v>
      </c>
      <c r="H627" s="224">
        <v>1</v>
      </c>
      <c r="I627" s="224">
        <v>1</v>
      </c>
      <c r="J627" s="224">
        <v>1</v>
      </c>
      <c r="K627" s="365">
        <v>0</v>
      </c>
    </row>
    <row r="628" spans="1:11" ht="35.1" customHeight="1">
      <c r="A628" s="219" t="s">
        <v>433</v>
      </c>
      <c r="B628" s="220" t="s">
        <v>448</v>
      </c>
      <c r="C628" s="221" t="s">
        <v>249</v>
      </c>
      <c r="D628" s="220"/>
      <c r="E628" s="220" t="s">
        <v>278</v>
      </c>
      <c r="F628" s="222" t="s">
        <v>279</v>
      </c>
      <c r="G628" s="222" t="s">
        <v>116</v>
      </c>
      <c r="H628" s="224">
        <v>2035910</v>
      </c>
      <c r="I628" s="224">
        <v>919356</v>
      </c>
      <c r="J628" s="224">
        <v>5786431</v>
      </c>
      <c r="K628" s="365">
        <v>0</v>
      </c>
    </row>
    <row r="629" spans="1:11" ht="35.1" customHeight="1">
      <c r="A629" s="219" t="s">
        <v>433</v>
      </c>
      <c r="B629" s="220" t="s">
        <v>448</v>
      </c>
      <c r="C629" s="221" t="s">
        <v>249</v>
      </c>
      <c r="D629" s="220"/>
      <c r="E629" s="220" t="s">
        <v>278</v>
      </c>
      <c r="F629" s="222" t="s">
        <v>279</v>
      </c>
      <c r="G629" s="222" t="s">
        <v>117</v>
      </c>
      <c r="H629" s="224">
        <v>2035910</v>
      </c>
      <c r="I629" s="224">
        <v>919356</v>
      </c>
      <c r="J629" s="224">
        <v>5786431</v>
      </c>
      <c r="K629" s="365">
        <v>0</v>
      </c>
    </row>
    <row r="630" spans="1:11" ht="35.1" customHeight="1">
      <c r="A630" s="219"/>
      <c r="B630" s="220"/>
      <c r="C630" s="221"/>
      <c r="D630" s="220"/>
      <c r="E630" s="220"/>
      <c r="F630" s="231" t="s">
        <v>118</v>
      </c>
      <c r="G630" s="232"/>
      <c r="H630" s="233"/>
      <c r="I630" s="233">
        <v>-1116554</v>
      </c>
      <c r="J630" s="233">
        <v>4867075</v>
      </c>
      <c r="K630" s="347">
        <v>-5786431</v>
      </c>
    </row>
    <row r="631" spans="1:11" ht="35.1" customHeight="1">
      <c r="A631" s="219" t="s">
        <v>433</v>
      </c>
      <c r="B631" s="220" t="s">
        <v>448</v>
      </c>
      <c r="C631" s="221" t="s">
        <v>249</v>
      </c>
      <c r="D631" s="220"/>
      <c r="E631" s="220" t="s">
        <v>288</v>
      </c>
      <c r="F631" s="222" t="s">
        <v>289</v>
      </c>
      <c r="G631" s="223" t="s">
        <v>107</v>
      </c>
      <c r="H631" s="224"/>
      <c r="I631" s="224">
        <v>2</v>
      </c>
      <c r="J631" s="224">
        <v>2</v>
      </c>
      <c r="K631" s="365"/>
    </row>
    <row r="632" spans="1:11" ht="35.1" customHeight="1">
      <c r="A632" s="219" t="s">
        <v>433</v>
      </c>
      <c r="B632" s="220" t="s">
        <v>448</v>
      </c>
      <c r="C632" s="221" t="s">
        <v>249</v>
      </c>
      <c r="D632" s="220"/>
      <c r="E632" s="220" t="s">
        <v>288</v>
      </c>
      <c r="F632" s="222" t="s">
        <v>289</v>
      </c>
      <c r="G632" s="222" t="s">
        <v>108</v>
      </c>
      <c r="H632" s="224">
        <v>0</v>
      </c>
      <c r="I632" s="224">
        <v>110000000</v>
      </c>
      <c r="J632" s="224">
        <v>110000000</v>
      </c>
      <c r="K632" s="365">
        <v>0</v>
      </c>
    </row>
    <row r="633" spans="1:11" ht="35.1" customHeight="1">
      <c r="A633" s="219" t="s">
        <v>433</v>
      </c>
      <c r="B633" s="220" t="s">
        <v>448</v>
      </c>
      <c r="C633" s="221" t="s">
        <v>249</v>
      </c>
      <c r="D633" s="220"/>
      <c r="E633" s="220" t="s">
        <v>288</v>
      </c>
      <c r="F633" s="222" t="s">
        <v>289</v>
      </c>
      <c r="G633" s="222" t="s">
        <v>109</v>
      </c>
      <c r="H633" s="224">
        <v>0</v>
      </c>
      <c r="I633" s="224">
        <v>55000000</v>
      </c>
      <c r="J633" s="224">
        <v>55000000</v>
      </c>
      <c r="K633" s="365">
        <v>0</v>
      </c>
    </row>
    <row r="634" spans="1:11" ht="35.1" customHeight="1">
      <c r="A634" s="219"/>
      <c r="B634" s="220"/>
      <c r="C634" s="221"/>
      <c r="D634" s="220"/>
      <c r="E634" s="220"/>
      <c r="F634" s="227" t="s">
        <v>110</v>
      </c>
      <c r="G634" s="228"/>
      <c r="H634" s="229"/>
      <c r="I634" s="229">
        <v>55000000</v>
      </c>
      <c r="J634" s="229">
        <v>0</v>
      </c>
      <c r="K634" s="346">
        <v>-55000000</v>
      </c>
    </row>
    <row r="635" spans="1:11" ht="35.1" customHeight="1">
      <c r="A635" s="219" t="s">
        <v>433</v>
      </c>
      <c r="B635" s="220" t="s">
        <v>448</v>
      </c>
      <c r="C635" s="221" t="s">
        <v>249</v>
      </c>
      <c r="D635" s="220"/>
      <c r="E635" s="220" t="s">
        <v>288</v>
      </c>
      <c r="F635" s="222" t="s">
        <v>289</v>
      </c>
      <c r="G635" s="223" t="s">
        <v>111</v>
      </c>
      <c r="H635" s="224"/>
      <c r="I635" s="224">
        <v>2</v>
      </c>
      <c r="J635" s="224">
        <v>2</v>
      </c>
      <c r="K635" s="365"/>
    </row>
    <row r="636" spans="1:11" ht="35.1" customHeight="1">
      <c r="A636" s="219" t="s">
        <v>433</v>
      </c>
      <c r="B636" s="220" t="s">
        <v>448</v>
      </c>
      <c r="C636" s="221" t="s">
        <v>249</v>
      </c>
      <c r="D636" s="220"/>
      <c r="E636" s="220" t="s">
        <v>288</v>
      </c>
      <c r="F636" s="222" t="s">
        <v>289</v>
      </c>
      <c r="G636" s="222" t="s">
        <v>112</v>
      </c>
      <c r="H636" s="224">
        <v>0</v>
      </c>
      <c r="I636" s="224">
        <v>110000000</v>
      </c>
      <c r="J636" s="224">
        <v>0</v>
      </c>
      <c r="K636" s="365">
        <v>0</v>
      </c>
    </row>
    <row r="637" spans="1:11" ht="35.1" customHeight="1">
      <c r="A637" s="219" t="s">
        <v>433</v>
      </c>
      <c r="B637" s="220" t="s">
        <v>448</v>
      </c>
      <c r="C637" s="221" t="s">
        <v>249</v>
      </c>
      <c r="D637" s="220"/>
      <c r="E637" s="220" t="s">
        <v>288</v>
      </c>
      <c r="F637" s="222" t="s">
        <v>289</v>
      </c>
      <c r="G637" s="222" t="s">
        <v>113</v>
      </c>
      <c r="H637" s="224">
        <v>0</v>
      </c>
      <c r="I637" s="224">
        <v>55000000</v>
      </c>
      <c r="J637" s="224">
        <v>0</v>
      </c>
      <c r="K637" s="365">
        <v>0</v>
      </c>
    </row>
    <row r="638" spans="1:11" ht="35.1" customHeight="1">
      <c r="A638" s="219"/>
      <c r="B638" s="220"/>
      <c r="C638" s="221"/>
      <c r="D638" s="220"/>
      <c r="E638" s="220"/>
      <c r="F638" s="227" t="s">
        <v>114</v>
      </c>
      <c r="G638" s="228"/>
      <c r="H638" s="229"/>
      <c r="I638" s="229">
        <v>55000000</v>
      </c>
      <c r="J638" s="229">
        <v>-55000000</v>
      </c>
      <c r="K638" s="346">
        <v>0</v>
      </c>
    </row>
    <row r="639" spans="1:11" ht="35.1" customHeight="1">
      <c r="A639" s="219" t="s">
        <v>433</v>
      </c>
      <c r="B639" s="220" t="s">
        <v>448</v>
      </c>
      <c r="C639" s="221" t="s">
        <v>249</v>
      </c>
      <c r="D639" s="220"/>
      <c r="E639" s="220" t="s">
        <v>288</v>
      </c>
      <c r="F639" s="222" t="s">
        <v>289</v>
      </c>
      <c r="G639" s="223" t="s">
        <v>115</v>
      </c>
      <c r="H639" s="224"/>
      <c r="I639" s="224"/>
      <c r="J639" s="224"/>
      <c r="K639" s="365"/>
    </row>
    <row r="640" spans="1:11" ht="35.1" customHeight="1">
      <c r="A640" s="219" t="s">
        <v>433</v>
      </c>
      <c r="B640" s="220" t="s">
        <v>448</v>
      </c>
      <c r="C640" s="221" t="s">
        <v>249</v>
      </c>
      <c r="D640" s="220"/>
      <c r="E640" s="220" t="s">
        <v>288</v>
      </c>
      <c r="F640" s="222" t="s">
        <v>289</v>
      </c>
      <c r="G640" s="222" t="s">
        <v>116</v>
      </c>
      <c r="H640" s="224">
        <v>0</v>
      </c>
      <c r="I640" s="224">
        <v>0</v>
      </c>
      <c r="J640" s="224">
        <v>0</v>
      </c>
      <c r="K640" s="365">
        <v>0</v>
      </c>
    </row>
    <row r="641" spans="1:11" ht="35.1" customHeight="1">
      <c r="A641" s="219" t="s">
        <v>433</v>
      </c>
      <c r="B641" s="220" t="s">
        <v>448</v>
      </c>
      <c r="C641" s="221" t="s">
        <v>249</v>
      </c>
      <c r="D641" s="220"/>
      <c r="E641" s="220" t="s">
        <v>288</v>
      </c>
      <c r="F641" s="222" t="s">
        <v>289</v>
      </c>
      <c r="G641" s="222" t="s">
        <v>117</v>
      </c>
      <c r="H641" s="224">
        <v>0</v>
      </c>
      <c r="I641" s="224">
        <v>0</v>
      </c>
      <c r="J641" s="224">
        <v>0</v>
      </c>
      <c r="K641" s="365">
        <v>0</v>
      </c>
    </row>
    <row r="642" spans="1:11" ht="35.1" customHeight="1">
      <c r="A642" s="219"/>
      <c r="B642" s="220"/>
      <c r="C642" s="221"/>
      <c r="D642" s="220"/>
      <c r="E642" s="220"/>
      <c r="F642" s="231" t="s">
        <v>118</v>
      </c>
      <c r="G642" s="232"/>
      <c r="H642" s="233"/>
      <c r="I642" s="233">
        <v>0</v>
      </c>
      <c r="J642" s="233">
        <v>0</v>
      </c>
      <c r="K642" s="347">
        <v>0</v>
      </c>
    </row>
    <row r="643" spans="1:11" ht="35.1" customHeight="1">
      <c r="A643" s="219" t="s">
        <v>433</v>
      </c>
      <c r="B643" s="220" t="s">
        <v>448</v>
      </c>
      <c r="C643" s="221" t="s">
        <v>249</v>
      </c>
      <c r="D643" s="220"/>
      <c r="E643" s="220" t="s">
        <v>306</v>
      </c>
      <c r="F643" s="222" t="s">
        <v>307</v>
      </c>
      <c r="G643" s="223" t="s">
        <v>107</v>
      </c>
      <c r="H643" s="224"/>
      <c r="I643" s="224"/>
      <c r="J643" s="224"/>
      <c r="K643" s="365"/>
    </row>
    <row r="644" spans="1:11" ht="35.1" customHeight="1">
      <c r="A644" s="219" t="s">
        <v>433</v>
      </c>
      <c r="B644" s="220" t="s">
        <v>448</v>
      </c>
      <c r="C644" s="221" t="s">
        <v>249</v>
      </c>
      <c r="D644" s="220"/>
      <c r="E644" s="220" t="s">
        <v>306</v>
      </c>
      <c r="F644" s="222" t="s">
        <v>307</v>
      </c>
      <c r="G644" s="222" t="s">
        <v>108</v>
      </c>
      <c r="H644" s="224">
        <v>110000000</v>
      </c>
      <c r="I644" s="224">
        <v>0</v>
      </c>
      <c r="J644" s="224">
        <v>0</v>
      </c>
      <c r="K644" s="365">
        <v>0</v>
      </c>
    </row>
    <row r="645" spans="1:11" ht="35.1" customHeight="1">
      <c r="A645" s="219" t="s">
        <v>433</v>
      </c>
      <c r="B645" s="220" t="s">
        <v>448</v>
      </c>
      <c r="C645" s="221" t="s">
        <v>249</v>
      </c>
      <c r="D645" s="220"/>
      <c r="E645" s="220" t="s">
        <v>306</v>
      </c>
      <c r="F645" s="222" t="s">
        <v>307</v>
      </c>
      <c r="G645" s="222" t="s">
        <v>109</v>
      </c>
      <c r="H645" s="224">
        <v>110000000</v>
      </c>
      <c r="I645" s="224">
        <v>0</v>
      </c>
      <c r="J645" s="224">
        <v>0</v>
      </c>
      <c r="K645" s="365">
        <v>0</v>
      </c>
    </row>
    <row r="646" spans="1:11" ht="35.1" customHeight="1">
      <c r="A646" s="219"/>
      <c r="B646" s="220"/>
      <c r="C646" s="221"/>
      <c r="D646" s="220"/>
      <c r="E646" s="220"/>
      <c r="F646" s="227" t="s">
        <v>110</v>
      </c>
      <c r="G646" s="228"/>
      <c r="H646" s="229"/>
      <c r="I646" s="229">
        <v>-110000000</v>
      </c>
      <c r="J646" s="229">
        <v>0</v>
      </c>
      <c r="K646" s="346">
        <v>0</v>
      </c>
    </row>
    <row r="647" spans="1:11" ht="35.1" customHeight="1">
      <c r="A647" s="219" t="s">
        <v>433</v>
      </c>
      <c r="B647" s="220" t="s">
        <v>448</v>
      </c>
      <c r="C647" s="221" t="s">
        <v>249</v>
      </c>
      <c r="D647" s="220"/>
      <c r="E647" s="220" t="s">
        <v>306</v>
      </c>
      <c r="F647" s="222" t="s">
        <v>307</v>
      </c>
      <c r="G647" s="223" t="s">
        <v>111</v>
      </c>
      <c r="H647" s="224"/>
      <c r="I647" s="224"/>
      <c r="J647" s="224"/>
      <c r="K647" s="365"/>
    </row>
    <row r="648" spans="1:11" ht="35.1" customHeight="1">
      <c r="A648" s="219" t="s">
        <v>433</v>
      </c>
      <c r="B648" s="220" t="s">
        <v>448</v>
      </c>
      <c r="C648" s="221" t="s">
        <v>249</v>
      </c>
      <c r="D648" s="220"/>
      <c r="E648" s="220" t="s">
        <v>306</v>
      </c>
      <c r="F648" s="222" t="s">
        <v>307</v>
      </c>
      <c r="G648" s="222" t="s">
        <v>112</v>
      </c>
      <c r="H648" s="224">
        <v>0</v>
      </c>
      <c r="I648" s="224">
        <v>0</v>
      </c>
      <c r="J648" s="224">
        <v>0</v>
      </c>
      <c r="K648" s="365">
        <v>0</v>
      </c>
    </row>
    <row r="649" spans="1:11" ht="35.1" customHeight="1">
      <c r="A649" s="219" t="s">
        <v>433</v>
      </c>
      <c r="B649" s="220" t="s">
        <v>448</v>
      </c>
      <c r="C649" s="221" t="s">
        <v>249</v>
      </c>
      <c r="D649" s="220"/>
      <c r="E649" s="220" t="s">
        <v>306</v>
      </c>
      <c r="F649" s="222" t="s">
        <v>307</v>
      </c>
      <c r="G649" s="222" t="s">
        <v>113</v>
      </c>
      <c r="H649" s="224">
        <v>0</v>
      </c>
      <c r="I649" s="224">
        <v>0</v>
      </c>
      <c r="J649" s="224">
        <v>0</v>
      </c>
      <c r="K649" s="365">
        <v>0</v>
      </c>
    </row>
    <row r="650" spans="1:11" ht="35.1" customHeight="1">
      <c r="A650" s="219"/>
      <c r="B650" s="220"/>
      <c r="C650" s="221"/>
      <c r="D650" s="220"/>
      <c r="E650" s="220"/>
      <c r="F650" s="227" t="s">
        <v>114</v>
      </c>
      <c r="G650" s="228"/>
      <c r="H650" s="229"/>
      <c r="I650" s="229">
        <v>0</v>
      </c>
      <c r="J650" s="229">
        <v>0</v>
      </c>
      <c r="K650" s="346">
        <v>0</v>
      </c>
    </row>
    <row r="651" spans="1:11" ht="35.1" customHeight="1">
      <c r="A651" s="219" t="s">
        <v>433</v>
      </c>
      <c r="B651" s="220" t="s">
        <v>448</v>
      </c>
      <c r="C651" s="221" t="s">
        <v>249</v>
      </c>
      <c r="D651" s="220"/>
      <c r="E651" s="220" t="s">
        <v>306</v>
      </c>
      <c r="F651" s="222" t="s">
        <v>307</v>
      </c>
      <c r="G651" s="223" t="s">
        <v>115</v>
      </c>
      <c r="H651" s="224"/>
      <c r="I651" s="224"/>
      <c r="J651" s="224"/>
      <c r="K651" s="365"/>
    </row>
    <row r="652" spans="1:11" ht="35.1" customHeight="1">
      <c r="A652" s="219" t="s">
        <v>433</v>
      </c>
      <c r="B652" s="220" t="s">
        <v>448</v>
      </c>
      <c r="C652" s="221" t="s">
        <v>249</v>
      </c>
      <c r="D652" s="220"/>
      <c r="E652" s="220" t="s">
        <v>306</v>
      </c>
      <c r="F652" s="222" t="s">
        <v>307</v>
      </c>
      <c r="G652" s="222" t="s">
        <v>116</v>
      </c>
      <c r="H652" s="224">
        <v>0</v>
      </c>
      <c r="I652" s="224">
        <v>0</v>
      </c>
      <c r="J652" s="224">
        <v>0</v>
      </c>
      <c r="K652" s="365">
        <v>0</v>
      </c>
    </row>
    <row r="653" spans="1:11" ht="35.1" customHeight="1">
      <c r="A653" s="219" t="s">
        <v>433</v>
      </c>
      <c r="B653" s="220" t="s">
        <v>448</v>
      </c>
      <c r="C653" s="221" t="s">
        <v>249</v>
      </c>
      <c r="D653" s="220"/>
      <c r="E653" s="220" t="s">
        <v>306</v>
      </c>
      <c r="F653" s="222" t="s">
        <v>307</v>
      </c>
      <c r="G653" s="222" t="s">
        <v>117</v>
      </c>
      <c r="H653" s="224">
        <v>0</v>
      </c>
      <c r="I653" s="224">
        <v>0</v>
      </c>
      <c r="J653" s="224">
        <v>0</v>
      </c>
      <c r="K653" s="365">
        <v>0</v>
      </c>
    </row>
    <row r="654" spans="1:11" ht="35.1" customHeight="1">
      <c r="A654" s="219"/>
      <c r="B654" s="220"/>
      <c r="C654" s="221"/>
      <c r="D654" s="220"/>
      <c r="E654" s="220"/>
      <c r="F654" s="231" t="s">
        <v>118</v>
      </c>
      <c r="G654" s="232"/>
      <c r="H654" s="233"/>
      <c r="I654" s="233">
        <v>0</v>
      </c>
      <c r="J654" s="233">
        <v>0</v>
      </c>
      <c r="K654" s="347">
        <v>0</v>
      </c>
    </row>
    <row r="655" spans="1:11" ht="35.1" customHeight="1">
      <c r="A655" s="219" t="s">
        <v>433</v>
      </c>
      <c r="B655" s="220" t="s">
        <v>448</v>
      </c>
      <c r="C655" s="221" t="s">
        <v>249</v>
      </c>
      <c r="D655" s="220"/>
      <c r="E655" s="220" t="s">
        <v>280</v>
      </c>
      <c r="F655" s="222" t="s">
        <v>281</v>
      </c>
      <c r="G655" s="223" t="s">
        <v>107</v>
      </c>
      <c r="H655" s="224"/>
      <c r="I655" s="224"/>
      <c r="J655" s="224"/>
      <c r="K655" s="365"/>
    </row>
    <row r="656" spans="1:11" ht="35.1" customHeight="1">
      <c r="A656" s="219" t="s">
        <v>433</v>
      </c>
      <c r="B656" s="220" t="s">
        <v>448</v>
      </c>
      <c r="C656" s="221" t="s">
        <v>249</v>
      </c>
      <c r="D656" s="220"/>
      <c r="E656" s="220" t="s">
        <v>280</v>
      </c>
      <c r="F656" s="222" t="s">
        <v>281</v>
      </c>
      <c r="G656" s="222" t="s">
        <v>108</v>
      </c>
      <c r="H656" s="224">
        <v>0</v>
      </c>
      <c r="I656" s="224">
        <v>1200000</v>
      </c>
      <c r="J656" s="224">
        <v>0</v>
      </c>
      <c r="K656" s="365">
        <v>0</v>
      </c>
    </row>
    <row r="657" spans="1:11" ht="35.1" customHeight="1">
      <c r="A657" s="219" t="s">
        <v>433</v>
      </c>
      <c r="B657" s="220" t="s">
        <v>448</v>
      </c>
      <c r="C657" s="221" t="s">
        <v>249</v>
      </c>
      <c r="D657" s="220"/>
      <c r="E657" s="220" t="s">
        <v>280</v>
      </c>
      <c r="F657" s="222" t="s">
        <v>281</v>
      </c>
      <c r="G657" s="222" t="s">
        <v>109</v>
      </c>
      <c r="H657" s="224">
        <v>0</v>
      </c>
      <c r="I657" s="224">
        <v>1200000</v>
      </c>
      <c r="J657" s="224">
        <v>0</v>
      </c>
      <c r="K657" s="365">
        <v>0</v>
      </c>
    </row>
    <row r="658" spans="1:11" ht="35.1" customHeight="1">
      <c r="A658" s="219"/>
      <c r="B658" s="220"/>
      <c r="C658" s="221"/>
      <c r="D658" s="220"/>
      <c r="E658" s="220"/>
      <c r="F658" s="227" t="s">
        <v>110</v>
      </c>
      <c r="G658" s="228"/>
      <c r="H658" s="229"/>
      <c r="I658" s="229">
        <v>1200000</v>
      </c>
      <c r="J658" s="229">
        <v>-1200000</v>
      </c>
      <c r="K658" s="346">
        <v>0</v>
      </c>
    </row>
    <row r="659" spans="1:11" ht="35.1" customHeight="1">
      <c r="A659" s="219" t="s">
        <v>433</v>
      </c>
      <c r="B659" s="220" t="s">
        <v>448</v>
      </c>
      <c r="C659" s="221" t="s">
        <v>249</v>
      </c>
      <c r="D659" s="220"/>
      <c r="E659" s="220" t="s">
        <v>280</v>
      </c>
      <c r="F659" s="222" t="s">
        <v>281</v>
      </c>
      <c r="G659" s="223" t="s">
        <v>111</v>
      </c>
      <c r="H659" s="224"/>
      <c r="I659" s="224"/>
      <c r="J659" s="224"/>
      <c r="K659" s="365"/>
    </row>
    <row r="660" spans="1:11" ht="35.1" customHeight="1">
      <c r="A660" s="219" t="s">
        <v>433</v>
      </c>
      <c r="B660" s="220" t="s">
        <v>448</v>
      </c>
      <c r="C660" s="221" t="s">
        <v>249</v>
      </c>
      <c r="D660" s="220"/>
      <c r="E660" s="220" t="s">
        <v>280</v>
      </c>
      <c r="F660" s="222" t="s">
        <v>281</v>
      </c>
      <c r="G660" s="222" t="s">
        <v>112</v>
      </c>
      <c r="H660" s="224">
        <v>0</v>
      </c>
      <c r="I660" s="224">
        <v>1200000</v>
      </c>
      <c r="J660" s="224">
        <v>770000</v>
      </c>
      <c r="K660" s="365">
        <v>0</v>
      </c>
    </row>
    <row r="661" spans="1:11" ht="35.1" customHeight="1">
      <c r="A661" s="219" t="s">
        <v>433</v>
      </c>
      <c r="B661" s="220" t="s">
        <v>448</v>
      </c>
      <c r="C661" s="221" t="s">
        <v>249</v>
      </c>
      <c r="D661" s="220"/>
      <c r="E661" s="220" t="s">
        <v>280</v>
      </c>
      <c r="F661" s="222" t="s">
        <v>281</v>
      </c>
      <c r="G661" s="222" t="s">
        <v>113</v>
      </c>
      <c r="H661" s="224">
        <v>0</v>
      </c>
      <c r="I661" s="224">
        <v>1200000</v>
      </c>
      <c r="J661" s="224">
        <v>770000</v>
      </c>
      <c r="K661" s="365">
        <v>0</v>
      </c>
    </row>
    <row r="662" spans="1:11" ht="35.1" customHeight="1">
      <c r="A662" s="219"/>
      <c r="B662" s="220"/>
      <c r="C662" s="221"/>
      <c r="D662" s="220"/>
      <c r="E662" s="220"/>
      <c r="F662" s="227" t="s">
        <v>114</v>
      </c>
      <c r="G662" s="228"/>
      <c r="H662" s="229"/>
      <c r="I662" s="229">
        <v>1200000</v>
      </c>
      <c r="J662" s="229">
        <v>-430000</v>
      </c>
      <c r="K662" s="346">
        <v>-770000</v>
      </c>
    </row>
    <row r="663" spans="1:11" ht="35.1" customHeight="1">
      <c r="A663" s="219" t="s">
        <v>433</v>
      </c>
      <c r="B663" s="220" t="s">
        <v>448</v>
      </c>
      <c r="C663" s="221" t="s">
        <v>249</v>
      </c>
      <c r="D663" s="220"/>
      <c r="E663" s="220" t="s">
        <v>280</v>
      </c>
      <c r="F663" s="222" t="s">
        <v>281</v>
      </c>
      <c r="G663" s="223" t="s">
        <v>115</v>
      </c>
      <c r="H663" s="224"/>
      <c r="I663" s="224"/>
      <c r="J663" s="224"/>
      <c r="K663" s="365"/>
    </row>
    <row r="664" spans="1:11" ht="35.1" customHeight="1">
      <c r="A664" s="219" t="s">
        <v>433</v>
      </c>
      <c r="B664" s="220" t="s">
        <v>448</v>
      </c>
      <c r="C664" s="221" t="s">
        <v>249</v>
      </c>
      <c r="D664" s="220"/>
      <c r="E664" s="220" t="s">
        <v>280</v>
      </c>
      <c r="F664" s="222" t="s">
        <v>281</v>
      </c>
      <c r="G664" s="222" t="s">
        <v>116</v>
      </c>
      <c r="H664" s="224">
        <v>0</v>
      </c>
      <c r="I664" s="224">
        <v>395388.52</v>
      </c>
      <c r="J664" s="224">
        <v>283240</v>
      </c>
      <c r="K664" s="365">
        <v>0</v>
      </c>
    </row>
    <row r="665" spans="1:11" ht="35.1" customHeight="1">
      <c r="A665" s="219" t="s">
        <v>433</v>
      </c>
      <c r="B665" s="220" t="s">
        <v>448</v>
      </c>
      <c r="C665" s="221" t="s">
        <v>249</v>
      </c>
      <c r="D665" s="220"/>
      <c r="E665" s="220" t="s">
        <v>280</v>
      </c>
      <c r="F665" s="222" t="s">
        <v>281</v>
      </c>
      <c r="G665" s="222" t="s">
        <v>117</v>
      </c>
      <c r="H665" s="224">
        <v>0</v>
      </c>
      <c r="I665" s="224">
        <v>395389</v>
      </c>
      <c r="J665" s="224">
        <v>283240</v>
      </c>
      <c r="K665" s="365">
        <v>0</v>
      </c>
    </row>
    <row r="666" spans="1:11" ht="35.1" customHeight="1">
      <c r="A666" s="219"/>
      <c r="B666" s="220"/>
      <c r="C666" s="221"/>
      <c r="D666" s="220"/>
      <c r="E666" s="220"/>
      <c r="F666" s="231" t="s">
        <v>118</v>
      </c>
      <c r="G666" s="232"/>
      <c r="H666" s="233"/>
      <c r="I666" s="233">
        <v>395389</v>
      </c>
      <c r="J666" s="233">
        <v>-112149</v>
      </c>
      <c r="K666" s="347">
        <v>-283240</v>
      </c>
    </row>
    <row r="667" spans="1:11" ht="35.1" customHeight="1">
      <c r="A667" s="219" t="s">
        <v>433</v>
      </c>
      <c r="B667" s="220" t="s">
        <v>448</v>
      </c>
      <c r="C667" s="221" t="s">
        <v>249</v>
      </c>
      <c r="D667" s="220"/>
      <c r="E667" s="350" t="s">
        <v>282</v>
      </c>
      <c r="F667" s="222" t="s">
        <v>283</v>
      </c>
      <c r="G667" s="223" t="s">
        <v>107</v>
      </c>
      <c r="H667" s="224">
        <v>150</v>
      </c>
      <c r="I667" s="224">
        <v>50</v>
      </c>
      <c r="J667" s="224">
        <v>20</v>
      </c>
      <c r="K667" s="365">
        <v>80</v>
      </c>
    </row>
    <row r="668" spans="1:11" ht="35.1" customHeight="1">
      <c r="A668" s="219" t="s">
        <v>433</v>
      </c>
      <c r="B668" s="220" t="s">
        <v>448</v>
      </c>
      <c r="C668" s="221" t="s">
        <v>249</v>
      </c>
      <c r="D668" s="220"/>
      <c r="E668" s="350" t="s">
        <v>282</v>
      </c>
      <c r="F668" s="222" t="s">
        <v>283</v>
      </c>
      <c r="G668" s="222" t="s">
        <v>108</v>
      </c>
      <c r="H668" s="224">
        <v>5390000</v>
      </c>
      <c r="I668" s="224">
        <v>3300000</v>
      </c>
      <c r="J668" s="224">
        <v>2000000</v>
      </c>
      <c r="K668" s="365">
        <v>5500000</v>
      </c>
    </row>
    <row r="669" spans="1:11" ht="35.1" customHeight="1">
      <c r="A669" s="219" t="s">
        <v>433</v>
      </c>
      <c r="B669" s="220" t="s">
        <v>448</v>
      </c>
      <c r="C669" s="221" t="s">
        <v>249</v>
      </c>
      <c r="D669" s="220"/>
      <c r="E669" s="350" t="s">
        <v>282</v>
      </c>
      <c r="F669" s="222" t="s">
        <v>283</v>
      </c>
      <c r="G669" s="222" t="s">
        <v>109</v>
      </c>
      <c r="H669" s="224">
        <v>35933</v>
      </c>
      <c r="I669" s="224">
        <v>66000</v>
      </c>
      <c r="J669" s="224">
        <v>100000</v>
      </c>
      <c r="K669" s="365">
        <f>K668/K667</f>
        <v>68750</v>
      </c>
    </row>
    <row r="670" spans="1:11" ht="35.1" customHeight="1">
      <c r="A670" s="219"/>
      <c r="B670" s="220"/>
      <c r="C670" s="221"/>
      <c r="D670" s="220"/>
      <c r="E670" s="350"/>
      <c r="F670" s="227" t="s">
        <v>110</v>
      </c>
      <c r="G670" s="228"/>
      <c r="H670" s="229"/>
      <c r="I670" s="229">
        <v>30067</v>
      </c>
      <c r="J670" s="229">
        <v>34000</v>
      </c>
      <c r="K670" s="346">
        <f>K669-J669</f>
        <v>-31250</v>
      </c>
    </row>
    <row r="671" spans="1:11" ht="35.1" customHeight="1">
      <c r="A671" s="219" t="s">
        <v>433</v>
      </c>
      <c r="B671" s="220" t="s">
        <v>448</v>
      </c>
      <c r="C671" s="221" t="s">
        <v>249</v>
      </c>
      <c r="D671" s="220"/>
      <c r="E671" s="350" t="s">
        <v>282</v>
      </c>
      <c r="F671" s="222" t="s">
        <v>283</v>
      </c>
      <c r="G671" s="223" t="s">
        <v>111</v>
      </c>
      <c r="H671" s="224">
        <v>140</v>
      </c>
      <c r="I671" s="224">
        <v>50</v>
      </c>
      <c r="J671" s="224">
        <v>20</v>
      </c>
      <c r="K671" s="365">
        <v>74</v>
      </c>
    </row>
    <row r="672" spans="1:11" ht="35.1" customHeight="1">
      <c r="A672" s="219" t="s">
        <v>433</v>
      </c>
      <c r="B672" s="220" t="s">
        <v>448</v>
      </c>
      <c r="C672" s="221" t="s">
        <v>249</v>
      </c>
      <c r="D672" s="220"/>
      <c r="E672" s="350" t="s">
        <v>282</v>
      </c>
      <c r="F672" s="222" t="s">
        <v>283</v>
      </c>
      <c r="G672" s="222" t="s">
        <v>112</v>
      </c>
      <c r="H672" s="224">
        <v>6483000</v>
      </c>
      <c r="I672" s="224">
        <v>1449000</v>
      </c>
      <c r="J672" s="224">
        <v>527400</v>
      </c>
      <c r="K672" s="365">
        <v>5100000</v>
      </c>
    </row>
    <row r="673" spans="1:11" ht="35.1" customHeight="1">
      <c r="A673" s="219" t="s">
        <v>433</v>
      </c>
      <c r="B673" s="220" t="s">
        <v>448</v>
      </c>
      <c r="C673" s="221" t="s">
        <v>249</v>
      </c>
      <c r="D673" s="220"/>
      <c r="E673" s="350" t="s">
        <v>282</v>
      </c>
      <c r="F673" s="222" t="s">
        <v>283</v>
      </c>
      <c r="G673" s="222" t="s">
        <v>113</v>
      </c>
      <c r="H673" s="224">
        <v>46307</v>
      </c>
      <c r="I673" s="224">
        <v>28980</v>
      </c>
      <c r="J673" s="224">
        <v>26370</v>
      </c>
      <c r="K673" s="365">
        <f>K672/K671</f>
        <v>68918.91891891892</v>
      </c>
    </row>
    <row r="674" spans="1:11" ht="35.1" customHeight="1">
      <c r="A674" s="219"/>
      <c r="B674" s="220"/>
      <c r="C674" s="221"/>
      <c r="D674" s="220"/>
      <c r="E674" s="350"/>
      <c r="F674" s="227" t="s">
        <v>114</v>
      </c>
      <c r="G674" s="228"/>
      <c r="H674" s="229"/>
      <c r="I674" s="229">
        <v>-17327</v>
      </c>
      <c r="J674" s="229">
        <v>-2610</v>
      </c>
      <c r="K674" s="346">
        <f>K673-J673</f>
        <v>42548.91891891892</v>
      </c>
    </row>
    <row r="675" spans="1:11" ht="35.1" customHeight="1">
      <c r="A675" s="219" t="s">
        <v>433</v>
      </c>
      <c r="B675" s="220" t="s">
        <v>448</v>
      </c>
      <c r="C675" s="221" t="s">
        <v>249</v>
      </c>
      <c r="D675" s="220"/>
      <c r="E675" s="350" t="s">
        <v>282</v>
      </c>
      <c r="F675" s="222" t="s">
        <v>283</v>
      </c>
      <c r="G675" s="223" t="s">
        <v>115</v>
      </c>
      <c r="H675" s="224">
        <v>0</v>
      </c>
      <c r="I675" s="224">
        <v>37</v>
      </c>
      <c r="J675" s="224">
        <v>6</v>
      </c>
      <c r="K675" s="365">
        <v>0</v>
      </c>
    </row>
    <row r="676" spans="1:11" ht="35.1" customHeight="1">
      <c r="A676" s="219" t="s">
        <v>433</v>
      </c>
      <c r="B676" s="220" t="s">
        <v>448</v>
      </c>
      <c r="C676" s="221" t="s">
        <v>249</v>
      </c>
      <c r="D676" s="220"/>
      <c r="E676" s="350" t="s">
        <v>282</v>
      </c>
      <c r="F676" s="222" t="s">
        <v>283</v>
      </c>
      <c r="G676" s="222" t="s">
        <v>116</v>
      </c>
      <c r="H676" s="224">
        <v>3179600</v>
      </c>
      <c r="I676" s="224">
        <v>1288419</v>
      </c>
      <c r="J676" s="224">
        <v>421992</v>
      </c>
      <c r="K676" s="365">
        <v>0</v>
      </c>
    </row>
    <row r="677" spans="1:11" ht="35.1" customHeight="1">
      <c r="A677" s="219" t="s">
        <v>433</v>
      </c>
      <c r="B677" s="220" t="s">
        <v>448</v>
      </c>
      <c r="C677" s="221" t="s">
        <v>249</v>
      </c>
      <c r="D677" s="220"/>
      <c r="E677" s="350" t="s">
        <v>282</v>
      </c>
      <c r="F677" s="222" t="s">
        <v>283</v>
      </c>
      <c r="G677" s="222" t="s">
        <v>117</v>
      </c>
      <c r="H677" s="224"/>
      <c r="I677" s="224">
        <v>34822</v>
      </c>
      <c r="J677" s="224">
        <v>70332</v>
      </c>
      <c r="K677" s="365">
        <v>0</v>
      </c>
    </row>
    <row r="678" spans="1:11" ht="35.1" customHeight="1">
      <c r="A678" s="219"/>
      <c r="B678" s="220"/>
      <c r="C678" s="221"/>
      <c r="D678" s="220"/>
      <c r="E678" s="220"/>
      <c r="F678" s="231" t="s">
        <v>118</v>
      </c>
      <c r="G678" s="232"/>
      <c r="H678" s="233"/>
      <c r="I678" s="233"/>
      <c r="J678" s="233">
        <v>35510</v>
      </c>
      <c r="K678" s="347">
        <f>K677-J677</f>
        <v>-70332</v>
      </c>
    </row>
    <row r="679" spans="1:11" ht="35.1" customHeight="1">
      <c r="A679" s="219" t="s">
        <v>433</v>
      </c>
      <c r="B679" s="220" t="s">
        <v>448</v>
      </c>
      <c r="C679" s="221" t="s">
        <v>249</v>
      </c>
      <c r="D679" s="220"/>
      <c r="E679" s="220" t="s">
        <v>308</v>
      </c>
      <c r="F679" s="222" t="s">
        <v>309</v>
      </c>
      <c r="G679" s="223" t="s">
        <v>107</v>
      </c>
      <c r="H679" s="224">
        <v>1</v>
      </c>
      <c r="I679" s="224"/>
      <c r="J679" s="224">
        <v>0</v>
      </c>
      <c r="K679" s="365"/>
    </row>
    <row r="680" spans="1:11" ht="35.1" customHeight="1">
      <c r="A680" s="219" t="s">
        <v>433</v>
      </c>
      <c r="B680" s="220" t="s">
        <v>448</v>
      </c>
      <c r="C680" s="221" t="s">
        <v>249</v>
      </c>
      <c r="D680" s="220"/>
      <c r="E680" s="220" t="s">
        <v>308</v>
      </c>
      <c r="F680" s="222" t="s">
        <v>309</v>
      </c>
      <c r="G680" s="222" t="s">
        <v>108</v>
      </c>
      <c r="H680" s="224">
        <v>5000000</v>
      </c>
      <c r="I680" s="224">
        <v>0</v>
      </c>
      <c r="J680" s="224">
        <v>0</v>
      </c>
      <c r="K680" s="365"/>
    </row>
    <row r="681" spans="1:11" ht="35.1" customHeight="1">
      <c r="A681" s="219" t="s">
        <v>433</v>
      </c>
      <c r="B681" s="220" t="s">
        <v>448</v>
      </c>
      <c r="C681" s="221" t="s">
        <v>249</v>
      </c>
      <c r="D681" s="220"/>
      <c r="E681" s="220" t="s">
        <v>308</v>
      </c>
      <c r="F681" s="222" t="s">
        <v>309</v>
      </c>
      <c r="G681" s="222" t="s">
        <v>109</v>
      </c>
      <c r="H681" s="224">
        <v>5000000</v>
      </c>
      <c r="I681" s="224">
        <v>0</v>
      </c>
      <c r="J681" s="224">
        <v>0</v>
      </c>
      <c r="K681" s="365">
        <v>0</v>
      </c>
    </row>
    <row r="682" spans="1:11" ht="35.1" customHeight="1">
      <c r="A682" s="219"/>
      <c r="B682" s="220"/>
      <c r="C682" s="221"/>
      <c r="D682" s="220"/>
      <c r="E682" s="220"/>
      <c r="F682" s="227" t="s">
        <v>110</v>
      </c>
      <c r="G682" s="228"/>
      <c r="H682" s="229"/>
      <c r="I682" s="229">
        <v>-5000000</v>
      </c>
      <c r="J682" s="229"/>
      <c r="K682" s="346"/>
    </row>
    <row r="683" spans="1:11" ht="35.1" customHeight="1">
      <c r="A683" s="219" t="s">
        <v>433</v>
      </c>
      <c r="B683" s="220" t="s">
        <v>448</v>
      </c>
      <c r="C683" s="221" t="s">
        <v>249</v>
      </c>
      <c r="D683" s="220"/>
      <c r="E683" s="220" t="s">
        <v>308</v>
      </c>
      <c r="F683" s="222" t="s">
        <v>309</v>
      </c>
      <c r="G683" s="223" t="s">
        <v>111</v>
      </c>
      <c r="H683" s="224">
        <v>1</v>
      </c>
      <c r="I683" s="224"/>
      <c r="J683" s="224">
        <v>0</v>
      </c>
      <c r="K683" s="365"/>
    </row>
    <row r="684" spans="1:11" ht="35.1" customHeight="1">
      <c r="A684" s="219" t="s">
        <v>433</v>
      </c>
      <c r="B684" s="220" t="s">
        <v>448</v>
      </c>
      <c r="C684" s="221" t="s">
        <v>249</v>
      </c>
      <c r="D684" s="220"/>
      <c r="E684" s="220" t="s">
        <v>308</v>
      </c>
      <c r="F684" s="222" t="s">
        <v>309</v>
      </c>
      <c r="G684" s="222" t="s">
        <v>112</v>
      </c>
      <c r="H684" s="224">
        <v>0</v>
      </c>
      <c r="I684" s="224">
        <v>0</v>
      </c>
      <c r="J684" s="224">
        <v>0</v>
      </c>
      <c r="K684" s="365">
        <v>0</v>
      </c>
    </row>
    <row r="685" spans="1:11" ht="35.1" customHeight="1">
      <c r="A685" s="219" t="s">
        <v>433</v>
      </c>
      <c r="B685" s="220" t="s">
        <v>448</v>
      </c>
      <c r="C685" s="221" t="s">
        <v>249</v>
      </c>
      <c r="D685" s="220"/>
      <c r="E685" s="220" t="s">
        <v>308</v>
      </c>
      <c r="F685" s="222" t="s">
        <v>309</v>
      </c>
      <c r="G685" s="222" t="s">
        <v>113</v>
      </c>
      <c r="H685" s="224">
        <v>0</v>
      </c>
      <c r="I685" s="224">
        <v>0</v>
      </c>
      <c r="J685" s="224"/>
      <c r="K685" s="365">
        <v>0</v>
      </c>
    </row>
    <row r="686" spans="1:11" ht="35.1" customHeight="1">
      <c r="A686" s="219"/>
      <c r="B686" s="220"/>
      <c r="C686" s="221"/>
      <c r="D686" s="220"/>
      <c r="E686" s="220"/>
      <c r="F686" s="227" t="s">
        <v>114</v>
      </c>
      <c r="G686" s="228"/>
      <c r="H686" s="229"/>
      <c r="I686" s="229">
        <v>0</v>
      </c>
      <c r="J686" s="229"/>
      <c r="K686" s="346"/>
    </row>
    <row r="687" spans="1:11" ht="35.1" customHeight="1">
      <c r="A687" s="219" t="s">
        <v>433</v>
      </c>
      <c r="B687" s="220" t="s">
        <v>448</v>
      </c>
      <c r="C687" s="221" t="s">
        <v>249</v>
      </c>
      <c r="D687" s="220"/>
      <c r="E687" s="220" t="s">
        <v>308</v>
      </c>
      <c r="F687" s="222" t="s">
        <v>309</v>
      </c>
      <c r="G687" s="223" t="s">
        <v>115</v>
      </c>
      <c r="H687" s="224"/>
      <c r="I687" s="224"/>
      <c r="J687" s="224"/>
      <c r="K687" s="365"/>
    </row>
    <row r="688" spans="1:11" ht="35.1" customHeight="1">
      <c r="A688" s="219" t="s">
        <v>433</v>
      </c>
      <c r="B688" s="220" t="s">
        <v>448</v>
      </c>
      <c r="C688" s="221" t="s">
        <v>249</v>
      </c>
      <c r="D688" s="220"/>
      <c r="E688" s="220" t="s">
        <v>308</v>
      </c>
      <c r="F688" s="222" t="s">
        <v>309</v>
      </c>
      <c r="G688" s="222" t="s">
        <v>116</v>
      </c>
      <c r="H688" s="224">
        <v>0</v>
      </c>
      <c r="I688" s="224">
        <v>0</v>
      </c>
      <c r="J688" s="224">
        <v>0</v>
      </c>
      <c r="K688" s="365">
        <v>0</v>
      </c>
    </row>
    <row r="689" spans="1:11" ht="35.1" customHeight="1">
      <c r="A689" s="219" t="s">
        <v>433</v>
      </c>
      <c r="B689" s="220" t="s">
        <v>448</v>
      </c>
      <c r="C689" s="221" t="s">
        <v>249</v>
      </c>
      <c r="D689" s="220"/>
      <c r="E689" s="220" t="s">
        <v>308</v>
      </c>
      <c r="F689" s="222" t="s">
        <v>309</v>
      </c>
      <c r="G689" s="222" t="s">
        <v>117</v>
      </c>
      <c r="H689" s="224">
        <v>0</v>
      </c>
      <c r="I689" s="224">
        <v>0</v>
      </c>
      <c r="J689" s="224">
        <v>0</v>
      </c>
      <c r="K689" s="365">
        <v>0</v>
      </c>
    </row>
    <row r="690" spans="1:11" ht="35.1" customHeight="1">
      <c r="A690" s="219"/>
      <c r="B690" s="220"/>
      <c r="C690" s="221"/>
      <c r="D690" s="220"/>
      <c r="E690" s="220"/>
      <c r="F690" s="231" t="s">
        <v>118</v>
      </c>
      <c r="G690" s="232"/>
      <c r="H690" s="233"/>
      <c r="I690" s="233">
        <v>0</v>
      </c>
      <c r="J690" s="233">
        <v>0</v>
      </c>
      <c r="K690" s="347">
        <v>0</v>
      </c>
    </row>
    <row r="691" spans="1:11" ht="35.1" customHeight="1">
      <c r="A691" s="219" t="s">
        <v>433</v>
      </c>
      <c r="B691" s="220" t="s">
        <v>448</v>
      </c>
      <c r="C691" s="221" t="s">
        <v>249</v>
      </c>
      <c r="D691" s="220"/>
      <c r="E691" s="220" t="s">
        <v>477</v>
      </c>
      <c r="F691" s="222" t="s">
        <v>478</v>
      </c>
      <c r="G691" s="223" t="s">
        <v>107</v>
      </c>
      <c r="H691" s="224"/>
      <c r="I691" s="224"/>
      <c r="J691" s="224">
        <v>0</v>
      </c>
      <c r="K691" s="365">
        <v>1</v>
      </c>
    </row>
    <row r="692" spans="1:11" ht="35.1" customHeight="1">
      <c r="A692" s="219" t="s">
        <v>433</v>
      </c>
      <c r="B692" s="220" t="s">
        <v>448</v>
      </c>
      <c r="C692" s="221" t="s">
        <v>249</v>
      </c>
      <c r="D692" s="220"/>
      <c r="E692" s="220" t="s">
        <v>477</v>
      </c>
      <c r="F692" s="222" t="s">
        <v>478</v>
      </c>
      <c r="G692" s="222" t="s">
        <v>108</v>
      </c>
      <c r="H692" s="224">
        <v>0</v>
      </c>
      <c r="I692" s="224">
        <v>0</v>
      </c>
      <c r="J692" s="224">
        <v>0</v>
      </c>
      <c r="K692" s="365">
        <v>151990000</v>
      </c>
    </row>
    <row r="693" spans="1:11" ht="35.1" customHeight="1">
      <c r="A693" s="219" t="s">
        <v>433</v>
      </c>
      <c r="B693" s="220" t="s">
        <v>448</v>
      </c>
      <c r="C693" s="221" t="s">
        <v>249</v>
      </c>
      <c r="D693" s="220"/>
      <c r="E693" s="220" t="s">
        <v>477</v>
      </c>
      <c r="F693" s="222" t="s">
        <v>478</v>
      </c>
      <c r="G693" s="222" t="s">
        <v>109</v>
      </c>
      <c r="H693" s="224">
        <v>0</v>
      </c>
      <c r="I693" s="224">
        <v>0</v>
      </c>
      <c r="J693" s="224"/>
      <c r="K693" s="365">
        <v>151990000</v>
      </c>
    </row>
    <row r="694" spans="1:11" ht="35.1" customHeight="1">
      <c r="A694" s="219"/>
      <c r="B694" s="220"/>
      <c r="C694" s="221"/>
      <c r="D694" s="220"/>
      <c r="E694" s="220"/>
      <c r="F694" s="227" t="s">
        <v>110</v>
      </c>
      <c r="G694" s="228"/>
      <c r="H694" s="229"/>
      <c r="I694" s="229">
        <v>0</v>
      </c>
      <c r="J694" s="229"/>
      <c r="K694" s="346"/>
    </row>
    <row r="695" spans="1:11" ht="35.1" customHeight="1">
      <c r="A695" s="219" t="s">
        <v>433</v>
      </c>
      <c r="B695" s="220" t="s">
        <v>448</v>
      </c>
      <c r="C695" s="221" t="s">
        <v>249</v>
      </c>
      <c r="D695" s="220"/>
      <c r="E695" s="220" t="s">
        <v>477</v>
      </c>
      <c r="F695" s="222" t="s">
        <v>478</v>
      </c>
      <c r="G695" s="223" t="s">
        <v>111</v>
      </c>
      <c r="H695" s="224"/>
      <c r="I695" s="224"/>
      <c r="J695" s="224">
        <v>0</v>
      </c>
      <c r="K695" s="365">
        <v>0</v>
      </c>
    </row>
    <row r="696" spans="1:11" ht="35.1" customHeight="1">
      <c r="A696" s="219" t="s">
        <v>433</v>
      </c>
      <c r="B696" s="220" t="s">
        <v>448</v>
      </c>
      <c r="C696" s="221" t="s">
        <v>249</v>
      </c>
      <c r="D696" s="220"/>
      <c r="E696" s="220" t="s">
        <v>477</v>
      </c>
      <c r="F696" s="222" t="s">
        <v>478</v>
      </c>
      <c r="G696" s="222" t="s">
        <v>112</v>
      </c>
      <c r="H696" s="224">
        <v>0</v>
      </c>
      <c r="I696" s="224">
        <v>0</v>
      </c>
      <c r="J696" s="224">
        <v>0</v>
      </c>
      <c r="K696" s="365">
        <v>0</v>
      </c>
    </row>
    <row r="697" spans="1:11" ht="35.1" customHeight="1">
      <c r="A697" s="219" t="s">
        <v>433</v>
      </c>
      <c r="B697" s="220" t="s">
        <v>448</v>
      </c>
      <c r="C697" s="221" t="s">
        <v>249</v>
      </c>
      <c r="D697" s="220"/>
      <c r="E697" s="220" t="s">
        <v>477</v>
      </c>
      <c r="F697" s="222" t="s">
        <v>478</v>
      </c>
      <c r="G697" s="222" t="s">
        <v>113</v>
      </c>
      <c r="H697" s="224">
        <v>0</v>
      </c>
      <c r="I697" s="224">
        <v>0</v>
      </c>
      <c r="J697" s="224"/>
      <c r="K697" s="365">
        <v>0</v>
      </c>
    </row>
    <row r="698" spans="1:11" ht="35.1" customHeight="1">
      <c r="A698" s="219"/>
      <c r="B698" s="220"/>
      <c r="C698" s="221"/>
      <c r="D698" s="220"/>
      <c r="E698" s="220"/>
      <c r="F698" s="227" t="s">
        <v>114</v>
      </c>
      <c r="G698" s="228"/>
      <c r="H698" s="229"/>
      <c r="I698" s="229">
        <v>0</v>
      </c>
      <c r="J698" s="229"/>
      <c r="K698" s="346"/>
    </row>
    <row r="699" spans="1:11" ht="35.1" customHeight="1">
      <c r="A699" s="219" t="s">
        <v>433</v>
      </c>
      <c r="B699" s="220" t="s">
        <v>448</v>
      </c>
      <c r="C699" s="221" t="s">
        <v>249</v>
      </c>
      <c r="D699" s="220"/>
      <c r="E699" s="220" t="s">
        <v>477</v>
      </c>
      <c r="F699" s="222" t="s">
        <v>478</v>
      </c>
      <c r="G699" s="223" t="s">
        <v>115</v>
      </c>
      <c r="H699" s="224"/>
      <c r="I699" s="224"/>
      <c r="J699" s="224"/>
      <c r="K699" s="365">
        <v>0</v>
      </c>
    </row>
    <row r="700" spans="1:11" ht="35.1" customHeight="1">
      <c r="A700" s="219" t="s">
        <v>433</v>
      </c>
      <c r="B700" s="220" t="s">
        <v>448</v>
      </c>
      <c r="C700" s="221" t="s">
        <v>249</v>
      </c>
      <c r="D700" s="220"/>
      <c r="E700" s="220" t="s">
        <v>477</v>
      </c>
      <c r="F700" s="222" t="s">
        <v>478</v>
      </c>
      <c r="G700" s="222" t="s">
        <v>116</v>
      </c>
      <c r="H700" s="224">
        <v>0</v>
      </c>
      <c r="I700" s="224">
        <v>0</v>
      </c>
      <c r="J700" s="224">
        <v>0</v>
      </c>
      <c r="K700" s="365">
        <v>0</v>
      </c>
    </row>
    <row r="701" spans="1:11" ht="35.1" customHeight="1">
      <c r="A701" s="219" t="s">
        <v>433</v>
      </c>
      <c r="B701" s="220" t="s">
        <v>448</v>
      </c>
      <c r="C701" s="221" t="s">
        <v>249</v>
      </c>
      <c r="D701" s="220"/>
      <c r="E701" s="220" t="s">
        <v>477</v>
      </c>
      <c r="F701" s="222" t="s">
        <v>478</v>
      </c>
      <c r="G701" s="222" t="s">
        <v>117</v>
      </c>
      <c r="H701" s="224">
        <v>0</v>
      </c>
      <c r="I701" s="224">
        <v>0</v>
      </c>
      <c r="J701" s="224">
        <v>0</v>
      </c>
      <c r="K701" s="365">
        <v>0</v>
      </c>
    </row>
    <row r="702" spans="1:11" ht="35.1" customHeight="1">
      <c r="A702" s="219"/>
      <c r="B702" s="220"/>
      <c r="C702" s="221"/>
      <c r="D702" s="220"/>
      <c r="E702" s="220"/>
      <c r="F702" s="231" t="s">
        <v>118</v>
      </c>
      <c r="G702" s="232"/>
      <c r="H702" s="233"/>
      <c r="I702" s="233">
        <v>0</v>
      </c>
      <c r="J702" s="233">
        <v>0</v>
      </c>
      <c r="K702" s="347">
        <v>0</v>
      </c>
    </row>
    <row r="703" spans="1:11" ht="35.1" customHeight="1">
      <c r="A703" s="219" t="s">
        <v>433</v>
      </c>
      <c r="B703" s="220" t="s">
        <v>448</v>
      </c>
      <c r="C703" s="221" t="s">
        <v>249</v>
      </c>
      <c r="D703" s="220"/>
      <c r="E703" s="220" t="s">
        <v>284</v>
      </c>
      <c r="F703" s="222" t="s">
        <v>285</v>
      </c>
      <c r="G703" s="223" t="s">
        <v>107</v>
      </c>
      <c r="H703" s="224"/>
      <c r="I703" s="224"/>
      <c r="J703" s="224"/>
      <c r="K703" s="345"/>
    </row>
    <row r="704" spans="1:11" ht="35.1" customHeight="1">
      <c r="A704" s="219" t="s">
        <v>433</v>
      </c>
      <c r="B704" s="220" t="s">
        <v>448</v>
      </c>
      <c r="C704" s="221" t="s">
        <v>249</v>
      </c>
      <c r="D704" s="220"/>
      <c r="E704" s="220" t="s">
        <v>284</v>
      </c>
      <c r="F704" s="222" t="s">
        <v>285</v>
      </c>
      <c r="G704" s="222" t="s">
        <v>108</v>
      </c>
      <c r="H704" s="224">
        <v>0</v>
      </c>
      <c r="I704" s="224">
        <v>0</v>
      </c>
      <c r="J704" s="224">
        <v>0</v>
      </c>
      <c r="K704" s="365">
        <v>0</v>
      </c>
    </row>
    <row r="705" spans="1:11" ht="35.1" customHeight="1">
      <c r="A705" s="219" t="s">
        <v>433</v>
      </c>
      <c r="B705" s="220" t="s">
        <v>448</v>
      </c>
      <c r="C705" s="221" t="s">
        <v>249</v>
      </c>
      <c r="D705" s="220"/>
      <c r="E705" s="220" t="s">
        <v>284</v>
      </c>
      <c r="F705" s="222" t="s">
        <v>285</v>
      </c>
      <c r="G705" s="222" t="s">
        <v>109</v>
      </c>
      <c r="H705" s="224">
        <v>0</v>
      </c>
      <c r="I705" s="224">
        <v>0</v>
      </c>
      <c r="J705" s="224">
        <v>0</v>
      </c>
      <c r="K705" s="365">
        <v>0</v>
      </c>
    </row>
    <row r="706" spans="1:11" ht="35.1" customHeight="1">
      <c r="A706" s="219"/>
      <c r="B706" s="220"/>
      <c r="C706" s="221"/>
      <c r="D706" s="220"/>
      <c r="E706" s="220"/>
      <c r="F706" s="227" t="s">
        <v>110</v>
      </c>
      <c r="G706" s="228"/>
      <c r="H706" s="229"/>
      <c r="I706" s="229">
        <v>0</v>
      </c>
      <c r="J706" s="229">
        <v>0</v>
      </c>
      <c r="K706" s="346">
        <v>0</v>
      </c>
    </row>
    <row r="707" spans="1:11" ht="35.1" customHeight="1">
      <c r="A707" s="219" t="s">
        <v>433</v>
      </c>
      <c r="B707" s="220" t="s">
        <v>448</v>
      </c>
      <c r="C707" s="221" t="s">
        <v>249</v>
      </c>
      <c r="D707" s="220"/>
      <c r="E707" s="220" t="s">
        <v>284</v>
      </c>
      <c r="F707" s="222" t="s">
        <v>285</v>
      </c>
      <c r="G707" s="223" t="s">
        <v>111</v>
      </c>
      <c r="H707" s="224"/>
      <c r="I707" s="224"/>
      <c r="J707" s="224">
        <v>1</v>
      </c>
      <c r="K707" s="365"/>
    </row>
    <row r="708" spans="1:11" ht="35.1" customHeight="1">
      <c r="A708" s="219" t="s">
        <v>433</v>
      </c>
      <c r="B708" s="220" t="s">
        <v>448</v>
      </c>
      <c r="C708" s="221" t="s">
        <v>249</v>
      </c>
      <c r="D708" s="220"/>
      <c r="E708" s="220" t="s">
        <v>284</v>
      </c>
      <c r="F708" s="222" t="s">
        <v>285</v>
      </c>
      <c r="G708" s="222" t="s">
        <v>112</v>
      </c>
      <c r="H708" s="224">
        <v>0</v>
      </c>
      <c r="I708" s="224">
        <v>0</v>
      </c>
      <c r="J708" s="224">
        <v>100000</v>
      </c>
      <c r="K708" s="365">
        <v>0</v>
      </c>
    </row>
    <row r="709" spans="1:11" ht="35.1" customHeight="1">
      <c r="A709" s="219" t="s">
        <v>433</v>
      </c>
      <c r="B709" s="220" t="s">
        <v>448</v>
      </c>
      <c r="C709" s="221" t="s">
        <v>249</v>
      </c>
      <c r="D709" s="220"/>
      <c r="E709" s="220" t="s">
        <v>284</v>
      </c>
      <c r="F709" s="222" t="s">
        <v>285</v>
      </c>
      <c r="G709" s="222" t="s">
        <v>113</v>
      </c>
      <c r="H709" s="224">
        <v>0</v>
      </c>
      <c r="I709" s="224">
        <v>0</v>
      </c>
      <c r="J709" s="224">
        <v>100000</v>
      </c>
      <c r="K709" s="365">
        <v>0</v>
      </c>
    </row>
    <row r="710" spans="1:11" ht="35.1" customHeight="1">
      <c r="A710" s="219"/>
      <c r="B710" s="220"/>
      <c r="C710" s="221"/>
      <c r="D710" s="220"/>
      <c r="E710" s="220"/>
      <c r="F710" s="227" t="s">
        <v>114</v>
      </c>
      <c r="G710" s="228"/>
      <c r="H710" s="229"/>
      <c r="I710" s="229">
        <v>0</v>
      </c>
      <c r="J710" s="229">
        <v>100000</v>
      </c>
      <c r="K710" s="346">
        <v>0</v>
      </c>
    </row>
    <row r="711" spans="1:11" ht="35.1" customHeight="1">
      <c r="A711" s="219" t="s">
        <v>433</v>
      </c>
      <c r="B711" s="220" t="s">
        <v>448</v>
      </c>
      <c r="C711" s="221" t="s">
        <v>249</v>
      </c>
      <c r="D711" s="220"/>
      <c r="E711" s="220" t="s">
        <v>284</v>
      </c>
      <c r="F711" s="222" t="s">
        <v>285</v>
      </c>
      <c r="G711" s="223" t="s">
        <v>115</v>
      </c>
      <c r="H711" s="224"/>
      <c r="I711" s="224"/>
      <c r="J711" s="224">
        <v>1</v>
      </c>
      <c r="K711" s="345"/>
    </row>
    <row r="712" spans="1:11" ht="35.1" customHeight="1">
      <c r="A712" s="219" t="s">
        <v>433</v>
      </c>
      <c r="B712" s="220" t="s">
        <v>448</v>
      </c>
      <c r="C712" s="221" t="s">
        <v>249</v>
      </c>
      <c r="D712" s="220"/>
      <c r="E712" s="220" t="s">
        <v>284</v>
      </c>
      <c r="F712" s="222" t="s">
        <v>285</v>
      </c>
      <c r="G712" s="222" t="s">
        <v>116</v>
      </c>
      <c r="H712" s="224">
        <v>0</v>
      </c>
      <c r="I712" s="224">
        <v>0</v>
      </c>
      <c r="J712" s="224">
        <v>100000</v>
      </c>
      <c r="K712" s="365">
        <v>0</v>
      </c>
    </row>
    <row r="713" spans="1:11" ht="35.1" customHeight="1">
      <c r="A713" s="219" t="s">
        <v>433</v>
      </c>
      <c r="B713" s="220" t="s">
        <v>448</v>
      </c>
      <c r="C713" s="221" t="s">
        <v>249</v>
      </c>
      <c r="D713" s="220"/>
      <c r="E713" s="220" t="s">
        <v>284</v>
      </c>
      <c r="F713" s="222" t="s">
        <v>285</v>
      </c>
      <c r="G713" s="222" t="s">
        <v>117</v>
      </c>
      <c r="H713" s="224">
        <v>0</v>
      </c>
      <c r="I713" s="224">
        <v>0</v>
      </c>
      <c r="J713" s="224">
        <v>100000</v>
      </c>
      <c r="K713" s="365">
        <v>0</v>
      </c>
    </row>
    <row r="714" spans="1:11" ht="35.1" customHeight="1">
      <c r="A714" s="219"/>
      <c r="B714" s="220"/>
      <c r="C714" s="221"/>
      <c r="D714" s="220"/>
      <c r="E714" s="220"/>
      <c r="F714" s="231" t="s">
        <v>118</v>
      </c>
      <c r="G714" s="232"/>
      <c r="H714" s="233"/>
      <c r="I714" s="233">
        <v>0</v>
      </c>
      <c r="J714" s="233">
        <v>100000</v>
      </c>
      <c r="K714" s="347">
        <v>0</v>
      </c>
    </row>
    <row r="715" spans="1:11" ht="35.1" customHeight="1">
      <c r="A715" s="219" t="s">
        <v>433</v>
      </c>
      <c r="B715" s="220" t="s">
        <v>448</v>
      </c>
      <c r="C715" s="221" t="s">
        <v>249</v>
      </c>
      <c r="D715" s="220"/>
      <c r="E715" s="220" t="s">
        <v>286</v>
      </c>
      <c r="F715" s="222" t="s">
        <v>287</v>
      </c>
      <c r="G715" s="223" t="s">
        <v>107</v>
      </c>
      <c r="H715" s="224">
        <v>2</v>
      </c>
      <c r="I715" s="224">
        <v>2</v>
      </c>
      <c r="J715" s="224">
        <v>1</v>
      </c>
      <c r="K715" s="365">
        <v>1</v>
      </c>
    </row>
    <row r="716" spans="1:11" ht="35.1" customHeight="1">
      <c r="A716" s="219" t="s">
        <v>433</v>
      </c>
      <c r="B716" s="220" t="s">
        <v>448</v>
      </c>
      <c r="C716" s="221" t="s">
        <v>249</v>
      </c>
      <c r="D716" s="220"/>
      <c r="E716" s="220" t="s">
        <v>286</v>
      </c>
      <c r="F716" s="222" t="s">
        <v>287</v>
      </c>
      <c r="G716" s="222" t="s">
        <v>108</v>
      </c>
      <c r="H716" s="224">
        <v>100000</v>
      </c>
      <c r="I716" s="224">
        <v>100000</v>
      </c>
      <c r="J716" s="224">
        <v>100000</v>
      </c>
      <c r="K716" s="365">
        <v>100000</v>
      </c>
    </row>
    <row r="717" spans="1:11" ht="35.1" customHeight="1">
      <c r="A717" s="219" t="s">
        <v>433</v>
      </c>
      <c r="B717" s="220" t="s">
        <v>448</v>
      </c>
      <c r="C717" s="221" t="s">
        <v>249</v>
      </c>
      <c r="D717" s="220"/>
      <c r="E717" s="220" t="s">
        <v>286</v>
      </c>
      <c r="F717" s="222" t="s">
        <v>287</v>
      </c>
      <c r="G717" s="222" t="s">
        <v>109</v>
      </c>
      <c r="H717" s="224">
        <v>50000</v>
      </c>
      <c r="I717" s="224">
        <v>50000</v>
      </c>
      <c r="J717" s="224">
        <v>100000</v>
      </c>
      <c r="K717" s="365">
        <f>K716/K715</f>
        <v>100000</v>
      </c>
    </row>
    <row r="718" spans="1:11" ht="35.1" customHeight="1">
      <c r="A718" s="219"/>
      <c r="B718" s="220"/>
      <c r="C718" s="221"/>
      <c r="D718" s="220"/>
      <c r="E718" s="220"/>
      <c r="F718" s="227" t="s">
        <v>110</v>
      </c>
      <c r="G718" s="228"/>
      <c r="H718" s="229"/>
      <c r="I718" s="229">
        <v>0</v>
      </c>
      <c r="J718" s="229">
        <v>50000</v>
      </c>
      <c r="K718" s="346">
        <f>K717-J717</f>
        <v>0</v>
      </c>
    </row>
    <row r="719" spans="1:11" ht="35.1" customHeight="1">
      <c r="A719" s="219" t="s">
        <v>433</v>
      </c>
      <c r="B719" s="220" t="s">
        <v>448</v>
      </c>
      <c r="C719" s="221" t="s">
        <v>249</v>
      </c>
      <c r="D719" s="220"/>
      <c r="E719" s="220" t="s">
        <v>286</v>
      </c>
      <c r="F719" s="222" t="s">
        <v>287</v>
      </c>
      <c r="G719" s="223" t="s">
        <v>111</v>
      </c>
      <c r="H719" s="224">
        <v>1</v>
      </c>
      <c r="I719" s="224">
        <v>2</v>
      </c>
      <c r="J719" s="224">
        <v>1</v>
      </c>
      <c r="K719" s="365">
        <v>5</v>
      </c>
    </row>
    <row r="720" spans="1:11" ht="35.1" customHeight="1">
      <c r="A720" s="219" t="s">
        <v>433</v>
      </c>
      <c r="B720" s="220" t="s">
        <v>448</v>
      </c>
      <c r="C720" s="221" t="s">
        <v>249</v>
      </c>
      <c r="D720" s="220"/>
      <c r="E720" s="220" t="s">
        <v>286</v>
      </c>
      <c r="F720" s="222" t="s">
        <v>287</v>
      </c>
      <c r="G720" s="222" t="s">
        <v>112</v>
      </c>
      <c r="H720" s="224">
        <v>105000</v>
      </c>
      <c r="I720" s="224">
        <v>100000</v>
      </c>
      <c r="J720" s="224">
        <v>0</v>
      </c>
      <c r="K720" s="365">
        <v>500000</v>
      </c>
    </row>
    <row r="721" spans="1:11" ht="35.1" customHeight="1">
      <c r="A721" s="219" t="s">
        <v>433</v>
      </c>
      <c r="B721" s="220" t="s">
        <v>448</v>
      </c>
      <c r="C721" s="221" t="s">
        <v>249</v>
      </c>
      <c r="D721" s="220"/>
      <c r="E721" s="220" t="s">
        <v>286</v>
      </c>
      <c r="F721" s="222" t="s">
        <v>287</v>
      </c>
      <c r="G721" s="222" t="s">
        <v>113</v>
      </c>
      <c r="H721" s="224">
        <v>105000</v>
      </c>
      <c r="I721" s="224">
        <v>50000</v>
      </c>
      <c r="J721" s="224">
        <v>0</v>
      </c>
      <c r="K721" s="365">
        <v>100000</v>
      </c>
    </row>
    <row r="722" spans="1:11" ht="35.1" customHeight="1">
      <c r="A722" s="219"/>
      <c r="B722" s="220"/>
      <c r="C722" s="221"/>
      <c r="D722" s="220"/>
      <c r="E722" s="220"/>
      <c r="F722" s="227" t="s">
        <v>114</v>
      </c>
      <c r="G722" s="228"/>
      <c r="H722" s="229"/>
      <c r="I722" s="229">
        <v>-55000</v>
      </c>
      <c r="J722" s="229">
        <v>-50000</v>
      </c>
      <c r="K722" s="346">
        <f>K721-J721</f>
        <v>100000</v>
      </c>
    </row>
    <row r="723" spans="1:11" ht="35.1" customHeight="1">
      <c r="A723" s="219" t="s">
        <v>433</v>
      </c>
      <c r="B723" s="220" t="s">
        <v>448</v>
      </c>
      <c r="C723" s="221" t="s">
        <v>249</v>
      </c>
      <c r="D723" s="220"/>
      <c r="E723" s="220" t="s">
        <v>286</v>
      </c>
      <c r="F723" s="222" t="s">
        <v>287</v>
      </c>
      <c r="G723" s="223" t="s">
        <v>115</v>
      </c>
      <c r="H723" s="224">
        <v>0</v>
      </c>
      <c r="I723" s="224"/>
      <c r="J723" s="224">
        <v>0</v>
      </c>
      <c r="K723" s="345">
        <v>1</v>
      </c>
    </row>
    <row r="724" spans="1:11" ht="35.1" customHeight="1">
      <c r="A724" s="219" t="s">
        <v>433</v>
      </c>
      <c r="B724" s="220" t="s">
        <v>448</v>
      </c>
      <c r="C724" s="221" t="s">
        <v>249</v>
      </c>
      <c r="D724" s="220"/>
      <c r="E724" s="220" t="s">
        <v>286</v>
      </c>
      <c r="F724" s="222" t="s">
        <v>287</v>
      </c>
      <c r="G724" s="222" t="s">
        <v>116</v>
      </c>
      <c r="H724" s="224">
        <v>99600</v>
      </c>
      <c r="I724" s="224">
        <v>99600</v>
      </c>
      <c r="J724" s="224">
        <v>0</v>
      </c>
      <c r="K724" s="345">
        <v>100000</v>
      </c>
    </row>
    <row r="725" spans="1:11" ht="35.1" customHeight="1">
      <c r="A725" s="219" t="s">
        <v>433</v>
      </c>
      <c r="B725" s="220" t="s">
        <v>448</v>
      </c>
      <c r="C725" s="221" t="s">
        <v>249</v>
      </c>
      <c r="D725" s="220"/>
      <c r="E725" s="220" t="s">
        <v>286</v>
      </c>
      <c r="F725" s="222" t="s">
        <v>287</v>
      </c>
      <c r="G725" s="222" t="s">
        <v>117</v>
      </c>
      <c r="H725" s="224"/>
      <c r="I725" s="224">
        <v>99600</v>
      </c>
      <c r="J725" s="224">
        <v>0</v>
      </c>
      <c r="K725" s="345">
        <v>100000</v>
      </c>
    </row>
    <row r="726" spans="1:11" ht="35.1" customHeight="1">
      <c r="A726" s="219"/>
      <c r="B726" s="220"/>
      <c r="C726" s="221"/>
      <c r="D726" s="220"/>
      <c r="E726" s="220"/>
      <c r="F726" s="231" t="s">
        <v>118</v>
      </c>
      <c r="G726" s="232"/>
      <c r="H726" s="233"/>
      <c r="I726" s="233"/>
      <c r="J726" s="233">
        <v>-99600</v>
      </c>
      <c r="K726" s="234">
        <f>K725-J725</f>
        <v>100000</v>
      </c>
    </row>
    <row r="727" spans="1:11" ht="35.1" customHeight="1">
      <c r="A727" s="219" t="s">
        <v>433</v>
      </c>
      <c r="B727" s="220" t="s">
        <v>448</v>
      </c>
      <c r="C727" s="221" t="s">
        <v>249</v>
      </c>
      <c r="D727" s="220"/>
      <c r="E727" s="220" t="s">
        <v>76</v>
      </c>
      <c r="F727" s="222" t="s">
        <v>77</v>
      </c>
      <c r="G727" s="223" t="s">
        <v>107</v>
      </c>
      <c r="H727" s="224">
        <v>70</v>
      </c>
      <c r="I727" s="224">
        <v>70</v>
      </c>
      <c r="J727" s="224">
        <v>50</v>
      </c>
      <c r="K727" s="226">
        <v>50</v>
      </c>
    </row>
    <row r="728" spans="1:11" ht="35.1" customHeight="1">
      <c r="A728" s="219" t="s">
        <v>433</v>
      </c>
      <c r="B728" s="220" t="s">
        <v>448</v>
      </c>
      <c r="C728" s="221" t="s">
        <v>249</v>
      </c>
      <c r="D728" s="220"/>
      <c r="E728" s="220" t="s">
        <v>76</v>
      </c>
      <c r="F728" s="222" t="s">
        <v>77</v>
      </c>
      <c r="G728" s="222" t="s">
        <v>108</v>
      </c>
      <c r="H728" s="224">
        <v>6460000</v>
      </c>
      <c r="I728" s="224">
        <v>5500000</v>
      </c>
      <c r="J728" s="224">
        <v>3000000</v>
      </c>
      <c r="K728" s="226">
        <v>5000000</v>
      </c>
    </row>
    <row r="729" spans="1:11" ht="35.1" customHeight="1">
      <c r="A729" s="219" t="s">
        <v>433</v>
      </c>
      <c r="B729" s="220" t="s">
        <v>448</v>
      </c>
      <c r="C729" s="221" t="s">
        <v>249</v>
      </c>
      <c r="D729" s="220"/>
      <c r="E729" s="220" t="s">
        <v>76</v>
      </c>
      <c r="F729" s="222" t="s">
        <v>77</v>
      </c>
      <c r="G729" s="222" t="s">
        <v>109</v>
      </c>
      <c r="H729" s="224">
        <v>92286</v>
      </c>
      <c r="I729" s="224">
        <v>78571</v>
      </c>
      <c r="J729" s="224">
        <v>60000</v>
      </c>
      <c r="K729" s="226">
        <v>5000000</v>
      </c>
    </row>
    <row r="730" spans="1:11" ht="35.1" customHeight="1">
      <c r="A730" s="219"/>
      <c r="B730" s="220"/>
      <c r="C730" s="221"/>
      <c r="D730" s="220"/>
      <c r="E730" s="220"/>
      <c r="F730" s="227" t="s">
        <v>110</v>
      </c>
      <c r="G730" s="228"/>
      <c r="H730" s="229"/>
      <c r="I730" s="229">
        <v>-13715</v>
      </c>
      <c r="J730" s="229">
        <v>-18571</v>
      </c>
      <c r="K730" s="230">
        <v>4940000</v>
      </c>
    </row>
    <row r="731" spans="1:11" ht="35.1" customHeight="1">
      <c r="A731" s="219" t="s">
        <v>433</v>
      </c>
      <c r="B731" s="220" t="s">
        <v>448</v>
      </c>
      <c r="C731" s="221" t="s">
        <v>249</v>
      </c>
      <c r="D731" s="220"/>
      <c r="E731" s="220" t="s">
        <v>76</v>
      </c>
      <c r="F731" s="222" t="s">
        <v>77</v>
      </c>
      <c r="G731" s="223" t="s">
        <v>111</v>
      </c>
      <c r="H731" s="224">
        <v>98</v>
      </c>
      <c r="I731" s="224">
        <v>43</v>
      </c>
      <c r="J731" s="224">
        <v>50</v>
      </c>
      <c r="K731" s="226">
        <v>50</v>
      </c>
    </row>
    <row r="732" spans="1:11" ht="35.1" customHeight="1">
      <c r="A732" s="219" t="s">
        <v>433</v>
      </c>
      <c r="B732" s="220" t="s">
        <v>448</v>
      </c>
      <c r="C732" s="221" t="s">
        <v>249</v>
      </c>
      <c r="D732" s="220"/>
      <c r="E732" s="220" t="s">
        <v>76</v>
      </c>
      <c r="F732" s="222" t="s">
        <v>77</v>
      </c>
      <c r="G732" s="222" t="s">
        <v>112</v>
      </c>
      <c r="H732" s="224">
        <v>6780000</v>
      </c>
      <c r="I732" s="224">
        <v>5500000</v>
      </c>
      <c r="J732" s="224">
        <v>3000000</v>
      </c>
      <c r="K732" s="226">
        <v>5000000</v>
      </c>
    </row>
    <row r="733" spans="1:11" ht="35.1" customHeight="1">
      <c r="A733" s="219" t="s">
        <v>433</v>
      </c>
      <c r="B733" s="220" t="s">
        <v>448</v>
      </c>
      <c r="C733" s="221" t="s">
        <v>249</v>
      </c>
      <c r="D733" s="220"/>
      <c r="E733" s="220" t="s">
        <v>76</v>
      </c>
      <c r="F733" s="222" t="s">
        <v>77</v>
      </c>
      <c r="G733" s="222" t="s">
        <v>113</v>
      </c>
      <c r="H733" s="224">
        <v>69184</v>
      </c>
      <c r="I733" s="224">
        <v>127907</v>
      </c>
      <c r="J733" s="224">
        <v>60000</v>
      </c>
      <c r="K733" s="226">
        <v>5000000</v>
      </c>
    </row>
    <row r="734" spans="1:11" ht="35.1" customHeight="1">
      <c r="A734" s="219"/>
      <c r="B734" s="220"/>
      <c r="C734" s="221"/>
      <c r="D734" s="220"/>
      <c r="E734" s="220"/>
      <c r="F734" s="227" t="s">
        <v>114</v>
      </c>
      <c r="G734" s="228"/>
      <c r="H734" s="229"/>
      <c r="I734" s="229">
        <v>58723</v>
      </c>
      <c r="J734" s="229">
        <v>-67907</v>
      </c>
      <c r="K734" s="230">
        <v>4940000</v>
      </c>
    </row>
    <row r="735" spans="1:11" ht="35.1" customHeight="1">
      <c r="A735" s="219" t="s">
        <v>433</v>
      </c>
      <c r="B735" s="220" t="s">
        <v>448</v>
      </c>
      <c r="C735" s="221" t="s">
        <v>249</v>
      </c>
      <c r="D735" s="220"/>
      <c r="E735" s="220" t="s">
        <v>76</v>
      </c>
      <c r="F735" s="222" t="s">
        <v>77</v>
      </c>
      <c r="G735" s="223" t="s">
        <v>115</v>
      </c>
      <c r="H735" s="224">
        <v>0</v>
      </c>
      <c r="I735" s="224">
        <v>56</v>
      </c>
      <c r="J735" s="224">
        <v>36</v>
      </c>
      <c r="K735" s="226">
        <v>0</v>
      </c>
    </row>
    <row r="736" spans="1:11" ht="35.1" customHeight="1">
      <c r="A736" s="219" t="s">
        <v>433</v>
      </c>
      <c r="B736" s="220" t="s">
        <v>448</v>
      </c>
      <c r="C736" s="221" t="s">
        <v>249</v>
      </c>
      <c r="D736" s="220"/>
      <c r="E736" s="220" t="s">
        <v>76</v>
      </c>
      <c r="F736" s="222" t="s">
        <v>77</v>
      </c>
      <c r="G736" s="222" t="s">
        <v>116</v>
      </c>
      <c r="H736" s="224">
        <v>6603144</v>
      </c>
      <c r="I736" s="224">
        <v>3552756</v>
      </c>
      <c r="J736" s="224">
        <v>2873127</v>
      </c>
      <c r="K736" s="226">
        <v>0</v>
      </c>
    </row>
    <row r="737" spans="1:11" ht="35.1" customHeight="1">
      <c r="A737" s="219" t="s">
        <v>433</v>
      </c>
      <c r="B737" s="220" t="s">
        <v>448</v>
      </c>
      <c r="C737" s="221" t="s">
        <v>249</v>
      </c>
      <c r="D737" s="220"/>
      <c r="E737" s="220" t="s">
        <v>76</v>
      </c>
      <c r="F737" s="222" t="s">
        <v>77</v>
      </c>
      <c r="G737" s="222" t="s">
        <v>117</v>
      </c>
      <c r="H737" s="224"/>
      <c r="I737" s="224">
        <v>63442</v>
      </c>
      <c r="J737" s="224">
        <v>79809</v>
      </c>
      <c r="K737" s="226">
        <v>0</v>
      </c>
    </row>
    <row r="738" spans="1:11" ht="35.1" customHeight="1">
      <c r="A738" s="219"/>
      <c r="B738" s="220"/>
      <c r="C738" s="221"/>
      <c r="D738" s="220"/>
      <c r="E738" s="220"/>
      <c r="F738" s="231" t="s">
        <v>118</v>
      </c>
      <c r="G738" s="232"/>
      <c r="H738" s="233"/>
      <c r="I738" s="233"/>
      <c r="J738" s="233">
        <v>16367</v>
      </c>
      <c r="K738" s="234">
        <v>-79809</v>
      </c>
    </row>
    <row r="742" spans="1:11">
      <c r="C742" s="1370" t="s">
        <v>575</v>
      </c>
      <c r="D742" s="370" t="s">
        <v>577</v>
      </c>
      <c r="E742" s="373"/>
      <c r="F742" s="1418" t="s">
        <v>576</v>
      </c>
      <c r="G742" s="1419"/>
      <c r="H742" s="369" t="s">
        <v>577</v>
      </c>
      <c r="I742" s="1388"/>
      <c r="J742" s="1388"/>
    </row>
    <row r="743" spans="1:11">
      <c r="C743" s="1371"/>
      <c r="D743" s="370" t="s">
        <v>579</v>
      </c>
      <c r="E743" s="373"/>
      <c r="F743" s="1418"/>
      <c r="G743" s="1419"/>
      <c r="H743" s="369" t="s">
        <v>579</v>
      </c>
      <c r="I743" s="1388"/>
      <c r="J743" s="1388"/>
    </row>
    <row r="744" spans="1:11">
      <c r="C744" s="1372"/>
      <c r="D744" s="370" t="s">
        <v>581</v>
      </c>
      <c r="E744" s="373"/>
      <c r="F744" s="1418"/>
      <c r="G744" s="1419"/>
      <c r="H744" s="369" t="s">
        <v>580</v>
      </c>
      <c r="I744" s="1388"/>
      <c r="J744" s="1388"/>
    </row>
    <row r="752" spans="1:11" ht="17.25">
      <c r="A752" s="1457" t="s">
        <v>119</v>
      </c>
      <c r="B752" s="1457"/>
      <c r="C752" s="1457"/>
      <c r="D752" s="1457"/>
      <c r="E752" s="1457"/>
      <c r="F752" s="1457"/>
      <c r="G752" s="1457"/>
      <c r="H752" s="1457"/>
      <c r="I752" s="1457"/>
      <c r="J752" s="1457"/>
    </row>
    <row r="753" spans="1:10" ht="18" thickBot="1">
      <c r="A753" s="1458" t="s">
        <v>582</v>
      </c>
      <c r="B753" s="1458"/>
      <c r="C753" s="1458"/>
      <c r="D753" s="1458"/>
      <c r="E753" s="1458"/>
      <c r="F753" s="478"/>
      <c r="G753" s="478"/>
      <c r="H753" s="478"/>
      <c r="I753" s="478"/>
      <c r="J753" s="478"/>
    </row>
    <row r="754" spans="1:10">
      <c r="A754" s="479" t="s">
        <v>18</v>
      </c>
      <c r="B754" s="1459" t="s">
        <v>19</v>
      </c>
      <c r="C754" s="1459"/>
      <c r="D754" s="1460" t="s">
        <v>120</v>
      </c>
      <c r="E754" s="1460"/>
      <c r="F754" s="1461" t="s">
        <v>433</v>
      </c>
      <c r="G754" s="1461"/>
      <c r="H754" s="1461"/>
      <c r="I754" s="1461"/>
      <c r="J754" s="1461"/>
    </row>
    <row r="755" spans="1:10" ht="26.25" thickBot="1">
      <c r="A755" s="480" t="s">
        <v>121</v>
      </c>
      <c r="B755" s="1453" t="s">
        <v>249</v>
      </c>
      <c r="C755" s="1453"/>
      <c r="D755" s="1454" t="s">
        <v>28</v>
      </c>
      <c r="E755" s="1454"/>
      <c r="F755" s="1455" t="s">
        <v>448</v>
      </c>
      <c r="G755" s="1455"/>
      <c r="H755" s="1455"/>
      <c r="I755" s="1455"/>
      <c r="J755" s="1455"/>
    </row>
    <row r="756" spans="1:10" ht="51.75">
      <c r="A756" s="481" t="s">
        <v>122</v>
      </c>
      <c r="B756" s="1298" t="s">
        <v>605</v>
      </c>
      <c r="C756" s="1298"/>
      <c r="D756" s="1298"/>
      <c r="E756" s="1298"/>
      <c r="F756" s="1298"/>
      <c r="G756" s="1298"/>
      <c r="H756" s="1298"/>
      <c r="I756" s="1298"/>
      <c r="J756" s="1298"/>
    </row>
    <row r="757" spans="1:10" ht="17.25">
      <c r="A757" s="1297" t="s">
        <v>123</v>
      </c>
      <c r="B757" s="1297"/>
      <c r="C757" s="1456" t="s">
        <v>124</v>
      </c>
      <c r="D757" s="1456"/>
      <c r="E757" s="1456"/>
      <c r="F757" s="1456"/>
      <c r="G757" s="1456"/>
      <c r="H757" s="1456"/>
      <c r="I757" s="1456"/>
      <c r="J757" s="1456"/>
    </row>
    <row r="758" spans="1:10" ht="36">
      <c r="A758" s="482" t="s">
        <v>125</v>
      </c>
      <c r="B758" s="483" t="s">
        <v>126</v>
      </c>
      <c r="C758" s="484" t="s">
        <v>494</v>
      </c>
      <c r="D758" s="484" t="s">
        <v>127</v>
      </c>
      <c r="E758" s="484" t="s">
        <v>495</v>
      </c>
      <c r="F758" s="485" t="s">
        <v>496</v>
      </c>
      <c r="G758" s="485" t="s">
        <v>497</v>
      </c>
      <c r="H758" s="485" t="s">
        <v>498</v>
      </c>
      <c r="I758" s="484" t="s">
        <v>499</v>
      </c>
      <c r="J758" s="505" t="s">
        <v>128</v>
      </c>
    </row>
    <row r="759" spans="1:10" ht="45">
      <c r="A759" s="486"/>
      <c r="B759" s="487" t="s">
        <v>606</v>
      </c>
      <c r="C759" s="488"/>
      <c r="D759" s="489"/>
      <c r="E759" s="490" t="s">
        <v>500</v>
      </c>
      <c r="F759" s="491">
        <v>1</v>
      </c>
      <c r="G759" s="491">
        <v>1</v>
      </c>
      <c r="H759" s="491">
        <v>1</v>
      </c>
      <c r="I759" s="492">
        <v>0</v>
      </c>
      <c r="J759" s="493"/>
    </row>
    <row r="760" spans="1:10" ht="36">
      <c r="A760" s="486"/>
      <c r="B760" s="487" t="s">
        <v>607</v>
      </c>
      <c r="C760" s="488"/>
      <c r="D760" s="489"/>
      <c r="E760" s="490" t="s">
        <v>637</v>
      </c>
      <c r="F760" s="492" t="s">
        <v>637</v>
      </c>
      <c r="G760" s="492" t="s">
        <v>637</v>
      </c>
      <c r="H760" s="492" t="s">
        <v>637</v>
      </c>
      <c r="I760" s="492" t="s">
        <v>466</v>
      </c>
      <c r="J760" s="493"/>
    </row>
    <row r="761" spans="1:10" ht="18">
      <c r="A761" s="486"/>
      <c r="B761" s="487" t="s">
        <v>608</v>
      </c>
      <c r="C761" s="488" t="s">
        <v>129</v>
      </c>
      <c r="D761" s="489"/>
      <c r="E761" s="490" t="s">
        <v>638</v>
      </c>
      <c r="F761" s="492" t="s">
        <v>638</v>
      </c>
      <c r="G761" s="492" t="s">
        <v>638</v>
      </c>
      <c r="H761" s="492" t="s">
        <v>638</v>
      </c>
      <c r="I761" s="492" t="s">
        <v>466</v>
      </c>
      <c r="J761" s="493"/>
    </row>
    <row r="762" spans="1:10" ht="18">
      <c r="A762" s="486"/>
      <c r="B762" s="487" t="s">
        <v>609</v>
      </c>
      <c r="C762" s="488" t="s">
        <v>129</v>
      </c>
      <c r="D762" s="489"/>
      <c r="E762" s="490" t="s">
        <v>639</v>
      </c>
      <c r="F762" s="492">
        <v>33</v>
      </c>
      <c r="G762" s="492">
        <v>33</v>
      </c>
      <c r="H762" s="492">
        <v>33</v>
      </c>
      <c r="I762" s="492" t="s">
        <v>466</v>
      </c>
      <c r="J762" s="493"/>
    </row>
    <row r="763" spans="1:10" ht="17.25">
      <c r="A763" s="1297" t="s">
        <v>130</v>
      </c>
      <c r="B763" s="1297"/>
      <c r="C763" s="1282"/>
      <c r="D763" s="1282"/>
      <c r="E763" s="1282"/>
      <c r="F763" s="1282"/>
      <c r="G763" s="1282"/>
      <c r="H763" s="1282"/>
      <c r="I763" s="1282"/>
      <c r="J763" s="1282"/>
    </row>
    <row r="764" spans="1:10" ht="17.25">
      <c r="A764" s="481" t="s">
        <v>131</v>
      </c>
      <c r="B764" s="1298" t="s">
        <v>610</v>
      </c>
      <c r="C764" s="1298"/>
      <c r="D764" s="1298"/>
      <c r="E764" s="1298"/>
      <c r="F764" s="1298"/>
      <c r="G764" s="1298"/>
      <c r="H764" s="1298"/>
      <c r="I764" s="1298"/>
      <c r="J764" s="1298"/>
    </row>
    <row r="765" spans="1:10" ht="27">
      <c r="A765" s="494"/>
      <c r="B765" s="495" t="s">
        <v>611</v>
      </c>
      <c r="C765" s="492"/>
      <c r="D765" s="492"/>
      <c r="E765" s="490" t="s">
        <v>500</v>
      </c>
      <c r="F765" s="491">
        <v>1</v>
      </c>
      <c r="G765" s="491">
        <v>1</v>
      </c>
      <c r="H765" s="492" t="s">
        <v>500</v>
      </c>
      <c r="I765" s="492">
        <v>0</v>
      </c>
      <c r="J765" s="493"/>
    </row>
    <row r="766" spans="1:10" ht="45">
      <c r="A766" s="494"/>
      <c r="B766" s="495" t="s">
        <v>612</v>
      </c>
      <c r="C766" s="492"/>
      <c r="D766" s="492"/>
      <c r="E766" s="490" t="s">
        <v>640</v>
      </c>
      <c r="F766" s="491">
        <v>1</v>
      </c>
      <c r="G766" s="491">
        <v>1</v>
      </c>
      <c r="H766" s="492" t="s">
        <v>500</v>
      </c>
      <c r="I766" s="492">
        <v>0</v>
      </c>
      <c r="J766" s="493"/>
    </row>
    <row r="767" spans="1:10" ht="18">
      <c r="A767" s="494"/>
      <c r="B767" s="495" t="s">
        <v>613</v>
      </c>
      <c r="C767" s="492"/>
      <c r="D767" s="492"/>
      <c r="E767" s="490" t="s">
        <v>500</v>
      </c>
      <c r="F767" s="492" t="s">
        <v>500</v>
      </c>
      <c r="G767" s="492" t="s">
        <v>500</v>
      </c>
      <c r="H767" s="492" t="s">
        <v>500</v>
      </c>
      <c r="I767" s="492" t="s">
        <v>466</v>
      </c>
      <c r="J767" s="493"/>
    </row>
    <row r="768" spans="1:10" ht="17.25">
      <c r="A768" s="1297" t="s">
        <v>132</v>
      </c>
      <c r="B768" s="1297"/>
      <c r="C768" s="1299"/>
      <c r="D768" s="1299"/>
      <c r="E768" s="1299"/>
      <c r="F768" s="1299"/>
      <c r="G768" s="1299"/>
      <c r="H768" s="1299"/>
      <c r="I768" s="1299"/>
      <c r="J768" s="1299"/>
    </row>
    <row r="769" spans="1:10" ht="30">
      <c r="A769" s="482" t="s">
        <v>133</v>
      </c>
      <c r="B769" s="483" t="s">
        <v>134</v>
      </c>
      <c r="C769" s="1282"/>
      <c r="D769" s="1282"/>
      <c r="E769" s="1282"/>
      <c r="F769" s="1282"/>
      <c r="G769" s="1282"/>
      <c r="H769" s="1282"/>
      <c r="I769" s="1282"/>
      <c r="J769" s="1282"/>
    </row>
    <row r="770" spans="1:10" ht="18">
      <c r="A770" s="496" t="s">
        <v>250</v>
      </c>
      <c r="B770" s="497" t="s">
        <v>251</v>
      </c>
      <c r="C770" s="498"/>
      <c r="D770" s="499" t="s">
        <v>93</v>
      </c>
      <c r="E770" s="500">
        <v>1344</v>
      </c>
      <c r="F770" s="501">
        <v>1344</v>
      </c>
      <c r="G770" s="501">
        <v>1344</v>
      </c>
      <c r="H770" s="501">
        <v>846</v>
      </c>
      <c r="I770" s="501">
        <v>498</v>
      </c>
      <c r="J770" s="502">
        <v>0.6294642857142857</v>
      </c>
    </row>
    <row r="771" spans="1:10">
      <c r="A771" s="496"/>
      <c r="B771" s="497"/>
      <c r="C771" s="498"/>
      <c r="D771" s="499" t="s">
        <v>135</v>
      </c>
      <c r="E771" s="500">
        <v>375041629.37</v>
      </c>
      <c r="F771" s="503">
        <v>471036000</v>
      </c>
      <c r="G771" s="503">
        <v>637536000</v>
      </c>
      <c r="H771" s="503">
        <v>437909180</v>
      </c>
      <c r="I771" s="503">
        <v>199626820</v>
      </c>
      <c r="J771" s="502">
        <v>0.68687757240375447</v>
      </c>
    </row>
    <row r="772" spans="1:10" ht="18">
      <c r="A772" s="496" t="s">
        <v>252</v>
      </c>
      <c r="B772" s="497" t="s">
        <v>253</v>
      </c>
      <c r="C772" s="498"/>
      <c r="D772" s="499" t="s">
        <v>290</v>
      </c>
      <c r="E772" s="500">
        <v>111</v>
      </c>
      <c r="F772" s="503">
        <v>110</v>
      </c>
      <c r="G772" s="503">
        <v>110</v>
      </c>
      <c r="H772" s="503">
        <v>107</v>
      </c>
      <c r="I772" s="503">
        <v>3</v>
      </c>
      <c r="J772" s="502">
        <v>0.97272727272727277</v>
      </c>
    </row>
    <row r="773" spans="1:10">
      <c r="A773" s="496"/>
      <c r="B773" s="497"/>
      <c r="C773" s="498"/>
      <c r="D773" s="499" t="s">
        <v>135</v>
      </c>
      <c r="E773" s="500">
        <v>7458105.4000000004</v>
      </c>
      <c r="F773" s="503">
        <v>17000000</v>
      </c>
      <c r="G773" s="503">
        <v>1000000</v>
      </c>
      <c r="H773" s="503">
        <v>163100</v>
      </c>
      <c r="I773" s="503">
        <v>836900</v>
      </c>
      <c r="J773" s="502">
        <v>0.16309999999999999</v>
      </c>
    </row>
    <row r="774" spans="1:10" ht="45">
      <c r="A774" s="496" t="s">
        <v>254</v>
      </c>
      <c r="B774" s="497" t="s">
        <v>255</v>
      </c>
      <c r="C774" s="498"/>
      <c r="D774" s="499" t="s">
        <v>291</v>
      </c>
      <c r="E774" s="500">
        <v>79640</v>
      </c>
      <c r="F774" s="503">
        <v>69000</v>
      </c>
      <c r="G774" s="503">
        <v>69000</v>
      </c>
      <c r="H774" s="503">
        <v>36215</v>
      </c>
      <c r="I774" s="503">
        <v>32785</v>
      </c>
      <c r="J774" s="502">
        <v>0.52485507246376817</v>
      </c>
    </row>
    <row r="775" spans="1:10">
      <c r="A775" s="496"/>
      <c r="B775" s="497"/>
      <c r="C775" s="498"/>
      <c r="D775" s="499" t="s">
        <v>135</v>
      </c>
      <c r="E775" s="500">
        <v>115478063</v>
      </c>
      <c r="F775" s="503">
        <v>100000000</v>
      </c>
      <c r="G775" s="503">
        <v>100000000</v>
      </c>
      <c r="H775" s="503">
        <v>52510356</v>
      </c>
      <c r="I775" s="503">
        <v>47489644</v>
      </c>
      <c r="J775" s="502">
        <v>0.52510356000000002</v>
      </c>
    </row>
    <row r="776" spans="1:10" ht="18">
      <c r="A776" s="496" t="s">
        <v>76</v>
      </c>
      <c r="B776" s="497" t="s">
        <v>614</v>
      </c>
      <c r="C776" s="498"/>
      <c r="D776" s="499" t="s">
        <v>95</v>
      </c>
      <c r="E776" s="500">
        <v>36</v>
      </c>
      <c r="F776" s="503">
        <v>50</v>
      </c>
      <c r="G776" s="503">
        <v>50</v>
      </c>
      <c r="H776" s="503">
        <v>0</v>
      </c>
      <c r="I776" s="503">
        <v>50</v>
      </c>
      <c r="J776" s="502">
        <v>0</v>
      </c>
    </row>
    <row r="777" spans="1:10">
      <c r="A777" s="496"/>
      <c r="B777" s="497"/>
      <c r="C777" s="498"/>
      <c r="D777" s="499" t="s">
        <v>135</v>
      </c>
      <c r="E777" s="500">
        <v>2873127</v>
      </c>
      <c r="F777" s="503">
        <v>5000000</v>
      </c>
      <c r="G777" s="503">
        <v>5000000</v>
      </c>
      <c r="H777" s="503">
        <v>0</v>
      </c>
      <c r="I777" s="503">
        <v>5000000</v>
      </c>
      <c r="J777" s="502">
        <v>0</v>
      </c>
    </row>
    <row r="778" spans="1:10" ht="18">
      <c r="A778" s="496" t="s">
        <v>282</v>
      </c>
      <c r="B778" s="497" t="s">
        <v>615</v>
      </c>
      <c r="C778" s="498"/>
      <c r="D778" s="499" t="s">
        <v>95</v>
      </c>
      <c r="E778" s="500">
        <v>6</v>
      </c>
      <c r="F778" s="503">
        <v>80</v>
      </c>
      <c r="G778" s="503">
        <v>74</v>
      </c>
      <c r="H778" s="503">
        <v>0</v>
      </c>
      <c r="I778" s="503">
        <v>74</v>
      </c>
      <c r="J778" s="502">
        <v>0</v>
      </c>
    </row>
    <row r="779" spans="1:10">
      <c r="A779" s="496"/>
      <c r="B779" s="497"/>
      <c r="C779" s="498"/>
      <c r="D779" s="499" t="s">
        <v>135</v>
      </c>
      <c r="E779" s="500">
        <v>421992</v>
      </c>
      <c r="F779" s="503">
        <v>5500000</v>
      </c>
      <c r="G779" s="503">
        <v>5100000</v>
      </c>
      <c r="H779" s="503">
        <v>0</v>
      </c>
      <c r="I779" s="503">
        <v>5100000</v>
      </c>
      <c r="J779" s="502">
        <v>0</v>
      </c>
    </row>
    <row r="780" spans="1:10" ht="27">
      <c r="A780" s="496" t="s">
        <v>278</v>
      </c>
      <c r="B780" s="497" t="s">
        <v>616</v>
      </c>
      <c r="C780" s="498"/>
      <c r="D780" s="499" t="s">
        <v>293</v>
      </c>
      <c r="E780" s="500">
        <v>1</v>
      </c>
      <c r="F780" s="503">
        <v>1</v>
      </c>
      <c r="G780" s="503">
        <v>1</v>
      </c>
      <c r="H780" s="503">
        <v>0</v>
      </c>
      <c r="I780" s="503">
        <v>1</v>
      </c>
      <c r="J780" s="502">
        <v>0</v>
      </c>
    </row>
    <row r="781" spans="1:10">
      <c r="A781" s="496"/>
      <c r="B781" s="497"/>
      <c r="C781" s="498"/>
      <c r="D781" s="499" t="s">
        <v>135</v>
      </c>
      <c r="E781" s="500">
        <v>5786431</v>
      </c>
      <c r="F781" s="503">
        <v>2000000</v>
      </c>
      <c r="G781" s="503">
        <v>2000000</v>
      </c>
      <c r="H781" s="503">
        <v>0</v>
      </c>
      <c r="I781" s="503">
        <v>2000000</v>
      </c>
      <c r="J781" s="502">
        <v>0</v>
      </c>
    </row>
    <row r="782" spans="1:10" ht="17.25">
      <c r="A782" s="1297" t="s">
        <v>130</v>
      </c>
      <c r="B782" s="1297"/>
      <c r="C782" s="1282"/>
      <c r="D782" s="1282"/>
      <c r="E782" s="1282"/>
      <c r="F782" s="1282"/>
      <c r="G782" s="1282"/>
      <c r="H782" s="1282"/>
      <c r="I782" s="1282"/>
      <c r="J782" s="1282"/>
    </row>
    <row r="783" spans="1:10" ht="17.25">
      <c r="A783" s="481" t="s">
        <v>131</v>
      </c>
      <c r="B783" s="1298" t="s">
        <v>617</v>
      </c>
      <c r="C783" s="1298"/>
      <c r="D783" s="1298"/>
      <c r="E783" s="1298"/>
      <c r="F783" s="1298"/>
      <c r="G783" s="1298"/>
      <c r="H783" s="1298"/>
      <c r="I783" s="1298"/>
      <c r="J783" s="1298"/>
    </row>
    <row r="784" spans="1:10" ht="36">
      <c r="A784" s="494"/>
      <c r="B784" s="495" t="s">
        <v>618</v>
      </c>
      <c r="C784" s="492"/>
      <c r="D784" s="492"/>
      <c r="E784" s="490" t="s">
        <v>500</v>
      </c>
      <c r="F784" s="490" t="s">
        <v>500</v>
      </c>
      <c r="G784" s="490" t="s">
        <v>500</v>
      </c>
      <c r="H784" s="492" t="s">
        <v>500</v>
      </c>
      <c r="I784" s="492"/>
      <c r="J784" s="493"/>
    </row>
    <row r="785" spans="1:10" ht="18">
      <c r="A785" s="494"/>
      <c r="B785" s="495" t="s">
        <v>619</v>
      </c>
      <c r="C785" s="492"/>
      <c r="D785" s="492"/>
      <c r="E785" s="490" t="s">
        <v>641</v>
      </c>
      <c r="F785" s="492"/>
      <c r="G785" s="492"/>
      <c r="H785" s="492" t="s">
        <v>641</v>
      </c>
      <c r="I785" s="492"/>
      <c r="J785" s="493"/>
    </row>
    <row r="786" spans="1:10" ht="17.25">
      <c r="A786" s="1297" t="s">
        <v>132</v>
      </c>
      <c r="B786" s="1297"/>
      <c r="C786" s="1299"/>
      <c r="D786" s="1299"/>
      <c r="E786" s="1299"/>
      <c r="F786" s="1299"/>
      <c r="G786" s="1299"/>
      <c r="H786" s="1299"/>
      <c r="I786" s="1299"/>
      <c r="J786" s="1299"/>
    </row>
    <row r="787" spans="1:10" ht="30">
      <c r="A787" s="482" t="s">
        <v>133</v>
      </c>
      <c r="B787" s="483" t="s">
        <v>134</v>
      </c>
      <c r="C787" s="1282"/>
      <c r="D787" s="1282"/>
      <c r="E787" s="1282"/>
      <c r="F787" s="1282"/>
      <c r="G787" s="1282"/>
      <c r="H787" s="1282"/>
      <c r="I787" s="1282"/>
      <c r="J787" s="1282"/>
    </row>
    <row r="788" spans="1:10">
      <c r="A788" s="496" t="s">
        <v>256</v>
      </c>
      <c r="B788" s="497" t="s">
        <v>257</v>
      </c>
      <c r="C788" s="498"/>
      <c r="D788" s="499" t="s">
        <v>292</v>
      </c>
      <c r="E788" s="500">
        <v>32</v>
      </c>
      <c r="F788" s="503">
        <v>180</v>
      </c>
      <c r="G788" s="503">
        <v>15</v>
      </c>
      <c r="H788" s="503">
        <v>8</v>
      </c>
      <c r="I788" s="503">
        <v>7</v>
      </c>
      <c r="J788" s="502">
        <v>0.53333333333333333</v>
      </c>
    </row>
    <row r="789" spans="1:10">
      <c r="A789" s="496"/>
      <c r="B789" s="497"/>
      <c r="C789" s="498"/>
      <c r="D789" s="499" t="s">
        <v>135</v>
      </c>
      <c r="E789" s="500">
        <v>29551043</v>
      </c>
      <c r="F789" s="503">
        <v>35000000</v>
      </c>
      <c r="G789" s="503">
        <v>35100000</v>
      </c>
      <c r="H789" s="503">
        <v>18152093</v>
      </c>
      <c r="I789" s="503">
        <v>16947907</v>
      </c>
      <c r="J789" s="502">
        <v>0.51715364672364672</v>
      </c>
    </row>
    <row r="790" spans="1:10" ht="18">
      <c r="A790" s="496" t="s">
        <v>265</v>
      </c>
      <c r="B790" s="497" t="s">
        <v>266</v>
      </c>
      <c r="C790" s="498"/>
      <c r="D790" s="499" t="s">
        <v>95</v>
      </c>
      <c r="E790" s="500">
        <v>2</v>
      </c>
      <c r="F790" s="503">
        <v>2</v>
      </c>
      <c r="G790" s="503">
        <v>5</v>
      </c>
      <c r="H790" s="503">
        <v>1</v>
      </c>
      <c r="I790" s="503">
        <v>4</v>
      </c>
      <c r="J790" s="502">
        <v>0.2</v>
      </c>
    </row>
    <row r="791" spans="1:10">
      <c r="A791" s="496"/>
      <c r="B791" s="497"/>
      <c r="C791" s="498"/>
      <c r="D791" s="499" t="s">
        <v>135</v>
      </c>
      <c r="E791" s="500">
        <v>185511</v>
      </c>
      <c r="F791" s="503">
        <v>150000</v>
      </c>
      <c r="G791" s="503">
        <v>300000</v>
      </c>
      <c r="H791" s="503">
        <v>56453</v>
      </c>
      <c r="I791" s="503">
        <v>243547</v>
      </c>
      <c r="J791" s="502">
        <v>0.18817666666666666</v>
      </c>
    </row>
    <row r="792" spans="1:10" ht="18">
      <c r="A792" s="496" t="s">
        <v>267</v>
      </c>
      <c r="B792" s="497" t="s">
        <v>620</v>
      </c>
      <c r="C792" s="498"/>
      <c r="D792" s="499" t="s">
        <v>95</v>
      </c>
      <c r="E792" s="500">
        <v>0</v>
      </c>
      <c r="F792" s="503"/>
      <c r="G792" s="503"/>
      <c r="H792" s="503"/>
      <c r="I792" s="503">
        <v>0</v>
      </c>
      <c r="J792" s="502"/>
    </row>
    <row r="793" spans="1:10">
      <c r="A793" s="496"/>
      <c r="B793" s="497"/>
      <c r="C793" s="498"/>
      <c r="D793" s="499" t="s">
        <v>135</v>
      </c>
      <c r="E793" s="500">
        <v>0</v>
      </c>
      <c r="F793" s="503">
        <v>150000</v>
      </c>
      <c r="G793" s="503">
        <v>0</v>
      </c>
      <c r="H793" s="503">
        <v>0</v>
      </c>
      <c r="I793" s="503">
        <v>0</v>
      </c>
      <c r="J793" s="502"/>
    </row>
    <row r="794" spans="1:10" ht="36">
      <c r="A794" s="496" t="s">
        <v>275</v>
      </c>
      <c r="B794" s="497" t="s">
        <v>621</v>
      </c>
      <c r="C794" s="498"/>
      <c r="D794" s="499" t="s">
        <v>96</v>
      </c>
      <c r="E794" s="500"/>
      <c r="F794" s="503">
        <v>1543</v>
      </c>
      <c r="G794" s="503">
        <v>1543</v>
      </c>
      <c r="H794" s="503">
        <v>989</v>
      </c>
      <c r="I794" s="503">
        <v>554</v>
      </c>
      <c r="J794" s="502">
        <v>0.64095917044718087</v>
      </c>
    </row>
    <row r="795" spans="1:10">
      <c r="A795" s="496"/>
      <c r="B795" s="497"/>
      <c r="C795" s="498"/>
      <c r="D795" s="499" t="s">
        <v>135</v>
      </c>
      <c r="E795" s="500">
        <v>122953286</v>
      </c>
      <c r="F795" s="503">
        <v>626200000</v>
      </c>
      <c r="G795" s="503">
        <v>626200000</v>
      </c>
      <c r="H795" s="503">
        <v>401242220</v>
      </c>
      <c r="I795" s="503">
        <v>224957780</v>
      </c>
      <c r="J795" s="502">
        <v>0.64075729798786329</v>
      </c>
    </row>
    <row r="796" spans="1:10" ht="17.25">
      <c r="A796" s="1297" t="s">
        <v>130</v>
      </c>
      <c r="B796" s="1297"/>
      <c r="C796" s="1282"/>
      <c r="D796" s="1282"/>
      <c r="E796" s="1282"/>
      <c r="F796" s="1282"/>
      <c r="G796" s="1282"/>
      <c r="H796" s="1282"/>
      <c r="I796" s="1282"/>
      <c r="J796" s="1282"/>
    </row>
    <row r="797" spans="1:10" ht="17.25">
      <c r="A797" s="481" t="s">
        <v>131</v>
      </c>
      <c r="B797" s="1298" t="s">
        <v>622</v>
      </c>
      <c r="C797" s="1298"/>
      <c r="D797" s="1298"/>
      <c r="E797" s="1298"/>
      <c r="F797" s="1298"/>
      <c r="G797" s="1298"/>
      <c r="H797" s="1298"/>
      <c r="I797" s="1298"/>
      <c r="J797" s="1298"/>
    </row>
    <row r="798" spans="1:10" ht="18">
      <c r="A798" s="494"/>
      <c r="B798" s="495" t="s">
        <v>623</v>
      </c>
      <c r="C798" s="492"/>
      <c r="D798" s="492"/>
      <c r="E798" s="490" t="s">
        <v>500</v>
      </c>
      <c r="F798" s="490" t="s">
        <v>500</v>
      </c>
      <c r="G798" s="490" t="s">
        <v>500</v>
      </c>
      <c r="H798" s="490" t="s">
        <v>500</v>
      </c>
      <c r="I798" s="492"/>
      <c r="J798" s="493"/>
    </row>
    <row r="799" spans="1:10" ht="36">
      <c r="A799" s="494"/>
      <c r="B799" s="495" t="s">
        <v>624</v>
      </c>
      <c r="C799" s="492"/>
      <c r="D799" s="492"/>
      <c r="E799" s="490"/>
      <c r="F799" s="492"/>
      <c r="G799" s="492"/>
      <c r="H799" s="492"/>
      <c r="I799" s="492"/>
      <c r="J799" s="493"/>
    </row>
    <row r="800" spans="1:10" ht="17.25">
      <c r="A800" s="1297" t="s">
        <v>132</v>
      </c>
      <c r="B800" s="1297"/>
      <c r="C800" s="1299"/>
      <c r="D800" s="1299"/>
      <c r="E800" s="1299"/>
      <c r="F800" s="1299"/>
      <c r="G800" s="1299"/>
      <c r="H800" s="1299"/>
      <c r="I800" s="1299"/>
      <c r="J800" s="1299"/>
    </row>
    <row r="801" spans="1:10" ht="30">
      <c r="A801" s="482" t="s">
        <v>133</v>
      </c>
      <c r="B801" s="483" t="s">
        <v>134</v>
      </c>
      <c r="C801" s="1282"/>
      <c r="D801" s="1282"/>
      <c r="E801" s="1282"/>
      <c r="F801" s="1282"/>
      <c r="G801" s="1282"/>
      <c r="H801" s="1282"/>
      <c r="I801" s="1282"/>
      <c r="J801" s="1282"/>
    </row>
    <row r="802" spans="1:10" ht="18">
      <c r="A802" s="496" t="s">
        <v>258</v>
      </c>
      <c r="B802" s="497" t="s">
        <v>259</v>
      </c>
      <c r="C802" s="498"/>
      <c r="D802" s="499" t="s">
        <v>94</v>
      </c>
      <c r="E802" s="500">
        <v>7</v>
      </c>
      <c r="F802" s="503">
        <v>8</v>
      </c>
      <c r="G802" s="503">
        <v>7</v>
      </c>
      <c r="H802" s="503">
        <v>7</v>
      </c>
      <c r="I802" s="503">
        <v>0</v>
      </c>
      <c r="J802" s="502">
        <v>1</v>
      </c>
    </row>
    <row r="803" spans="1:10">
      <c r="A803" s="496"/>
      <c r="B803" s="497"/>
      <c r="C803" s="498"/>
      <c r="D803" s="499" t="s">
        <v>135</v>
      </c>
      <c r="E803" s="500">
        <v>10654292</v>
      </c>
      <c r="F803" s="503">
        <v>13300000</v>
      </c>
      <c r="G803" s="503">
        <v>13400000</v>
      </c>
      <c r="H803" s="503">
        <v>8602363</v>
      </c>
      <c r="I803" s="503">
        <v>4797637</v>
      </c>
      <c r="J803" s="502">
        <v>0.64196738805970144</v>
      </c>
    </row>
    <row r="804" spans="1:10" ht="18">
      <c r="A804" s="496" t="s">
        <v>286</v>
      </c>
      <c r="B804" s="497" t="s">
        <v>625</v>
      </c>
      <c r="C804" s="498"/>
      <c r="D804" s="499" t="s">
        <v>95</v>
      </c>
      <c r="E804" s="500"/>
      <c r="F804" s="503">
        <v>1</v>
      </c>
      <c r="G804" s="503">
        <v>5</v>
      </c>
      <c r="H804" s="503">
        <v>1</v>
      </c>
      <c r="I804" s="503">
        <v>4</v>
      </c>
      <c r="J804" s="502">
        <v>0.2</v>
      </c>
    </row>
    <row r="805" spans="1:10">
      <c r="A805" s="496"/>
      <c r="B805" s="497"/>
      <c r="C805" s="498"/>
      <c r="D805" s="499" t="s">
        <v>135</v>
      </c>
      <c r="E805" s="500">
        <v>0</v>
      </c>
      <c r="F805" s="503">
        <v>100000</v>
      </c>
      <c r="G805" s="503">
        <v>500000</v>
      </c>
      <c r="H805" s="503">
        <v>100000</v>
      </c>
      <c r="I805" s="503">
        <v>400000</v>
      </c>
      <c r="J805" s="502">
        <v>0.2</v>
      </c>
    </row>
    <row r="806" spans="1:10" ht="17.25">
      <c r="A806" s="1297" t="s">
        <v>130</v>
      </c>
      <c r="B806" s="1297"/>
      <c r="C806" s="1282"/>
      <c r="D806" s="1282"/>
      <c r="E806" s="1282"/>
      <c r="F806" s="1282"/>
      <c r="G806" s="1282"/>
      <c r="H806" s="1282"/>
      <c r="I806" s="1282"/>
      <c r="J806" s="1282"/>
    </row>
    <row r="807" spans="1:10" ht="17.25">
      <c r="A807" s="481" t="s">
        <v>131</v>
      </c>
      <c r="B807" s="1298" t="s">
        <v>626</v>
      </c>
      <c r="C807" s="1298"/>
      <c r="D807" s="1298"/>
      <c r="E807" s="1298"/>
      <c r="F807" s="1298"/>
      <c r="G807" s="1298"/>
      <c r="H807" s="1298"/>
      <c r="I807" s="1298"/>
      <c r="J807" s="1298"/>
    </row>
    <row r="808" spans="1:10" ht="36">
      <c r="A808" s="494"/>
      <c r="B808" s="495" t="s">
        <v>627</v>
      </c>
      <c r="C808" s="492"/>
      <c r="D808" s="492"/>
      <c r="E808" s="490" t="s">
        <v>642</v>
      </c>
      <c r="F808" s="490" t="s">
        <v>642</v>
      </c>
      <c r="G808" s="490" t="s">
        <v>642</v>
      </c>
      <c r="H808" s="490" t="s">
        <v>642</v>
      </c>
      <c r="I808" s="492"/>
      <c r="J808" s="493"/>
    </row>
    <row r="809" spans="1:10" ht="17.25">
      <c r="A809" s="1297" t="s">
        <v>132</v>
      </c>
      <c r="B809" s="1297"/>
      <c r="C809" s="1299"/>
      <c r="D809" s="1299"/>
      <c r="E809" s="1299"/>
      <c r="F809" s="1299"/>
      <c r="G809" s="1299"/>
      <c r="H809" s="1299"/>
      <c r="I809" s="1299"/>
      <c r="J809" s="1299"/>
    </row>
    <row r="810" spans="1:10" ht="30">
      <c r="A810" s="482" t="s">
        <v>133</v>
      </c>
      <c r="B810" s="483" t="s">
        <v>134</v>
      </c>
      <c r="C810" s="1282"/>
      <c r="D810" s="1282"/>
      <c r="E810" s="1282"/>
      <c r="F810" s="1282"/>
      <c r="G810" s="1282"/>
      <c r="H810" s="1282"/>
      <c r="I810" s="1282"/>
      <c r="J810" s="1282"/>
    </row>
    <row r="811" spans="1:10" ht="18">
      <c r="A811" s="496" t="s">
        <v>260</v>
      </c>
      <c r="B811" s="497" t="s">
        <v>628</v>
      </c>
      <c r="C811" s="498"/>
      <c r="D811" s="499" t="s">
        <v>629</v>
      </c>
      <c r="E811" s="500">
        <v>1350</v>
      </c>
      <c r="F811" s="503">
        <v>1350</v>
      </c>
      <c r="G811" s="503">
        <v>1350</v>
      </c>
      <c r="H811" s="503">
        <v>750</v>
      </c>
      <c r="I811" s="503">
        <v>600</v>
      </c>
      <c r="J811" s="502">
        <v>0.55555555555555558</v>
      </c>
    </row>
    <row r="812" spans="1:10">
      <c r="A812" s="496"/>
      <c r="B812" s="497"/>
      <c r="C812" s="498"/>
      <c r="D812" s="499" t="s">
        <v>135</v>
      </c>
      <c r="E812" s="500">
        <v>46685213</v>
      </c>
      <c r="F812" s="503">
        <v>87600000</v>
      </c>
      <c r="G812" s="503">
        <v>104697932</v>
      </c>
      <c r="H812" s="503">
        <v>64280430</v>
      </c>
      <c r="I812" s="503">
        <v>40417502</v>
      </c>
      <c r="J812" s="502">
        <v>0.61396083735445706</v>
      </c>
    </row>
    <row r="813" spans="1:10" ht="27">
      <c r="A813" s="496" t="s">
        <v>264</v>
      </c>
      <c r="B813" s="497" t="s">
        <v>630</v>
      </c>
      <c r="C813" s="498"/>
      <c r="D813" s="499" t="s">
        <v>95</v>
      </c>
      <c r="E813" s="500">
        <v>1</v>
      </c>
      <c r="F813" s="503"/>
      <c r="G813" s="503">
        <v>2</v>
      </c>
      <c r="H813" s="503">
        <v>2</v>
      </c>
      <c r="I813" s="503">
        <v>0</v>
      </c>
      <c r="J813" s="502">
        <v>1</v>
      </c>
    </row>
    <row r="814" spans="1:10">
      <c r="A814" s="496"/>
      <c r="B814" s="497"/>
      <c r="C814" s="498"/>
      <c r="D814" s="499" t="s">
        <v>135</v>
      </c>
      <c r="E814" s="500">
        <v>99990</v>
      </c>
      <c r="F814" s="503">
        <v>200000</v>
      </c>
      <c r="G814" s="503">
        <v>200000</v>
      </c>
      <c r="H814" s="503">
        <v>184000</v>
      </c>
      <c r="I814" s="503">
        <v>16000</v>
      </c>
      <c r="J814" s="502">
        <v>0.92</v>
      </c>
    </row>
    <row r="815" spans="1:10" ht="27">
      <c r="A815" s="496" t="s">
        <v>294</v>
      </c>
      <c r="B815" s="497" t="s">
        <v>295</v>
      </c>
      <c r="C815" s="498"/>
      <c r="D815" s="499" t="s">
        <v>96</v>
      </c>
      <c r="E815" s="500"/>
      <c r="F815" s="503"/>
      <c r="G815" s="503"/>
      <c r="H815" s="503"/>
      <c r="I815" s="503">
        <v>0</v>
      </c>
      <c r="J815" s="502">
        <v>0</v>
      </c>
    </row>
    <row r="816" spans="1:10">
      <c r="A816" s="496"/>
      <c r="B816" s="497"/>
      <c r="C816" s="498"/>
      <c r="D816" s="499" t="s">
        <v>135</v>
      </c>
      <c r="E816" s="500">
        <v>0</v>
      </c>
      <c r="F816" s="503">
        <v>2500000</v>
      </c>
      <c r="G816" s="503">
        <v>2500000</v>
      </c>
      <c r="H816" s="503">
        <v>0</v>
      </c>
      <c r="I816" s="503">
        <v>2500000</v>
      </c>
      <c r="J816" s="502">
        <v>0</v>
      </c>
    </row>
    <row r="817" spans="1:10" ht="51.75">
      <c r="A817" s="481" t="s">
        <v>122</v>
      </c>
      <c r="B817" s="1298" t="s">
        <v>631</v>
      </c>
      <c r="C817" s="1298"/>
      <c r="D817" s="1298"/>
      <c r="E817" s="1298"/>
      <c r="F817" s="1298"/>
      <c r="G817" s="1298"/>
      <c r="H817" s="1298"/>
      <c r="I817" s="1298"/>
      <c r="J817" s="1298"/>
    </row>
    <row r="818" spans="1:10" ht="17.25">
      <c r="A818" s="1297" t="s">
        <v>123</v>
      </c>
      <c r="B818" s="1297"/>
      <c r="C818" s="1456" t="s">
        <v>124</v>
      </c>
      <c r="D818" s="1456"/>
      <c r="E818" s="1456"/>
      <c r="F818" s="1456"/>
      <c r="G818" s="1456"/>
      <c r="H818" s="1456"/>
      <c r="I818" s="1456"/>
      <c r="J818" s="1456"/>
    </row>
    <row r="819" spans="1:10" ht="36">
      <c r="A819" s="482" t="s">
        <v>125</v>
      </c>
      <c r="B819" s="483" t="s">
        <v>126</v>
      </c>
      <c r="C819" s="484" t="s">
        <v>494</v>
      </c>
      <c r="D819" s="484" t="s">
        <v>127</v>
      </c>
      <c r="E819" s="484" t="s">
        <v>495</v>
      </c>
      <c r="F819" s="485" t="s">
        <v>496</v>
      </c>
      <c r="G819" s="485" t="s">
        <v>497</v>
      </c>
      <c r="H819" s="485" t="s">
        <v>498</v>
      </c>
      <c r="I819" s="484" t="s">
        <v>499</v>
      </c>
      <c r="J819" s="505" t="s">
        <v>128</v>
      </c>
    </row>
    <row r="820" spans="1:10" ht="17.25">
      <c r="A820" s="1297" t="s">
        <v>130</v>
      </c>
      <c r="B820" s="1297"/>
      <c r="C820" s="1282"/>
      <c r="D820" s="1282"/>
      <c r="E820" s="1282"/>
      <c r="F820" s="1282"/>
      <c r="G820" s="1282"/>
      <c r="H820" s="1282"/>
      <c r="I820" s="1282"/>
      <c r="J820" s="1282"/>
    </row>
    <row r="821" spans="1:10" ht="17.25">
      <c r="A821" s="481" t="s">
        <v>131</v>
      </c>
      <c r="B821" s="1298"/>
      <c r="C821" s="1298"/>
      <c r="D821" s="1298"/>
      <c r="E821" s="1298"/>
      <c r="F821" s="1298"/>
      <c r="G821" s="1298"/>
      <c r="H821" s="1298"/>
      <c r="I821" s="1298"/>
      <c r="J821" s="1298"/>
    </row>
    <row r="822" spans="1:10" ht="17.25">
      <c r="A822" s="1297" t="s">
        <v>132</v>
      </c>
      <c r="B822" s="1297"/>
      <c r="C822" s="1299"/>
      <c r="D822" s="1299"/>
      <c r="E822" s="1299"/>
      <c r="F822" s="1299"/>
      <c r="G822" s="1299"/>
      <c r="H822" s="1299"/>
      <c r="I822" s="1299"/>
      <c r="J822" s="1299"/>
    </row>
    <row r="823" spans="1:10" ht="30">
      <c r="A823" s="482" t="s">
        <v>133</v>
      </c>
      <c r="B823" s="483" t="s">
        <v>134</v>
      </c>
      <c r="C823" s="1282"/>
      <c r="D823" s="1282"/>
      <c r="E823" s="1282"/>
      <c r="F823" s="1282"/>
      <c r="G823" s="1282"/>
      <c r="H823" s="1282"/>
      <c r="I823" s="1282"/>
      <c r="J823" s="1282"/>
    </row>
    <row r="824" spans="1:10">
      <c r="A824" s="496" t="s">
        <v>477</v>
      </c>
      <c r="B824" s="497" t="s">
        <v>478</v>
      </c>
      <c r="C824" s="498"/>
      <c r="D824" s="499" t="s">
        <v>94</v>
      </c>
      <c r="E824" s="500"/>
      <c r="F824" s="503"/>
      <c r="G824" s="503"/>
      <c r="H824" s="503"/>
      <c r="I824" s="503"/>
      <c r="J824" s="504">
        <v>0</v>
      </c>
    </row>
    <row r="825" spans="1:10" ht="15.75" thickBot="1">
      <c r="A825" s="496"/>
      <c r="B825" s="497"/>
      <c r="C825" s="498"/>
      <c r="D825" s="499" t="s">
        <v>135</v>
      </c>
      <c r="E825" s="500">
        <v>0</v>
      </c>
      <c r="F825" s="503">
        <v>151990000</v>
      </c>
      <c r="G825" s="503">
        <v>0</v>
      </c>
      <c r="H825" s="503">
        <v>0</v>
      </c>
      <c r="I825" s="503">
        <v>0</v>
      </c>
      <c r="J825" s="504">
        <v>0</v>
      </c>
    </row>
    <row r="826" spans="1:10">
      <c r="A826" s="1283"/>
      <c r="B826" s="1283"/>
      <c r="C826" s="1283"/>
      <c r="D826" s="1283"/>
      <c r="E826" s="1283"/>
      <c r="F826" s="1283"/>
      <c r="G826" s="1283"/>
      <c r="H826" s="1283"/>
      <c r="I826" s="1283"/>
      <c r="J826" s="1283"/>
    </row>
    <row r="827" spans="1:10">
      <c r="A827" s="476"/>
      <c r="B827" s="476"/>
      <c r="C827" s="476"/>
      <c r="D827" s="475"/>
      <c r="E827" s="476"/>
      <c r="F827" s="476"/>
      <c r="G827" s="476"/>
      <c r="H827" s="476"/>
      <c r="I827" s="476"/>
      <c r="J827" s="476"/>
    </row>
    <row r="828" spans="1:10">
      <c r="A828" s="1285" t="s">
        <v>586</v>
      </c>
      <c r="B828" s="477" t="s">
        <v>632</v>
      </c>
      <c r="C828" s="477"/>
      <c r="D828" s="475"/>
      <c r="E828" s="1288" t="s">
        <v>576</v>
      </c>
      <c r="F828" s="1289"/>
      <c r="G828" s="1290"/>
      <c r="H828" s="477" t="s">
        <v>577</v>
      </c>
      <c r="I828" s="1284" t="s">
        <v>578</v>
      </c>
      <c r="J828" s="1284"/>
    </row>
    <row r="829" spans="1:10">
      <c r="A829" s="1286"/>
      <c r="B829" s="477" t="s">
        <v>579</v>
      </c>
      <c r="C829" s="477"/>
      <c r="D829" s="475"/>
      <c r="E829" s="1291"/>
      <c r="F829" s="1292"/>
      <c r="G829" s="1293"/>
      <c r="H829" s="477" t="s">
        <v>579</v>
      </c>
      <c r="I829" s="1284"/>
      <c r="J829" s="1284"/>
    </row>
    <row r="830" spans="1:10">
      <c r="A830" s="1287"/>
      <c r="B830" s="477" t="s">
        <v>580</v>
      </c>
      <c r="C830" s="477"/>
      <c r="D830" s="475"/>
      <c r="E830" s="1294"/>
      <c r="F830" s="1295"/>
      <c r="G830" s="1296"/>
      <c r="H830" s="477" t="s">
        <v>580</v>
      </c>
      <c r="I830" s="1284"/>
      <c r="J830" s="1284"/>
    </row>
  </sheetData>
  <mergeCells count="366">
    <mergeCell ref="C806:J806"/>
    <mergeCell ref="B807:J807"/>
    <mergeCell ref="A809:B809"/>
    <mergeCell ref="C809:J809"/>
    <mergeCell ref="A782:B782"/>
    <mergeCell ref="C782:J782"/>
    <mergeCell ref="B783:J783"/>
    <mergeCell ref="A786:B786"/>
    <mergeCell ref="C786:J786"/>
    <mergeCell ref="A763:B763"/>
    <mergeCell ref="C763:J763"/>
    <mergeCell ref="B764:J764"/>
    <mergeCell ref="A768:B768"/>
    <mergeCell ref="C768:J768"/>
    <mergeCell ref="C769:J769"/>
    <mergeCell ref="B755:C755"/>
    <mergeCell ref="D755:E755"/>
    <mergeCell ref="F755:J755"/>
    <mergeCell ref="B756:J756"/>
    <mergeCell ref="A757:B757"/>
    <mergeCell ref="C757:J757"/>
    <mergeCell ref="A364:R364"/>
    <mergeCell ref="A752:J752"/>
    <mergeCell ref="A753:E753"/>
    <mergeCell ref="B754:C754"/>
    <mergeCell ref="D754:E754"/>
    <mergeCell ref="F754:J754"/>
    <mergeCell ref="A365:K365"/>
    <mergeCell ref="C742:C744"/>
    <mergeCell ref="F742:G744"/>
    <mergeCell ref="I742:J742"/>
    <mergeCell ref="I743:J743"/>
    <mergeCell ref="I744:J744"/>
    <mergeCell ref="E351:F351"/>
    <mergeCell ref="E352:F352"/>
    <mergeCell ref="E353:F353"/>
    <mergeCell ref="E348:F348"/>
    <mergeCell ref="E349:F349"/>
    <mergeCell ref="E350:F350"/>
    <mergeCell ref="E345:F345"/>
    <mergeCell ref="E346:F346"/>
    <mergeCell ref="E347:F347"/>
    <mergeCell ref="E342:F342"/>
    <mergeCell ref="E343:F343"/>
    <mergeCell ref="E344:F344"/>
    <mergeCell ref="E339:F339"/>
    <mergeCell ref="E340:F340"/>
    <mergeCell ref="E341:F341"/>
    <mergeCell ref="E336:F336"/>
    <mergeCell ref="E337:F337"/>
    <mergeCell ref="E338:F338"/>
    <mergeCell ref="E333:F333"/>
    <mergeCell ref="E334:F334"/>
    <mergeCell ref="E335:F335"/>
    <mergeCell ref="E330:F330"/>
    <mergeCell ref="E331:F331"/>
    <mergeCell ref="E332:F332"/>
    <mergeCell ref="E327:F327"/>
    <mergeCell ref="E328:F328"/>
    <mergeCell ref="E329:F329"/>
    <mergeCell ref="E303:F303"/>
    <mergeCell ref="E324:F324"/>
    <mergeCell ref="E325:F325"/>
    <mergeCell ref="E326:F326"/>
    <mergeCell ref="E314:F314"/>
    <mergeCell ref="E321:F321"/>
    <mergeCell ref="E322:F322"/>
    <mergeCell ref="E323:F323"/>
    <mergeCell ref="E318:F318"/>
    <mergeCell ref="E319:F319"/>
    <mergeCell ref="E320:F320"/>
    <mergeCell ref="E315:F315"/>
    <mergeCell ref="E316:F316"/>
    <mergeCell ref="E317:F317"/>
    <mergeCell ref="A298:R298"/>
    <mergeCell ref="A299:R299"/>
    <mergeCell ref="A300:A302"/>
    <mergeCell ref="B300:B302"/>
    <mergeCell ref="C300:C302"/>
    <mergeCell ref="D300:D302"/>
    <mergeCell ref="E300:F302"/>
    <mergeCell ref="G300:G302"/>
    <mergeCell ref="H300:H302"/>
    <mergeCell ref="I300:R300"/>
    <mergeCell ref="I301:I302"/>
    <mergeCell ref="E313:F313"/>
    <mergeCell ref="E304:F304"/>
    <mergeCell ref="E305:F305"/>
    <mergeCell ref="E309:F309"/>
    <mergeCell ref="E310:F310"/>
    <mergeCell ref="E311:F311"/>
    <mergeCell ref="E306:F306"/>
    <mergeCell ref="E307:F307"/>
    <mergeCell ref="E308:F308"/>
    <mergeCell ref="E312:F312"/>
    <mergeCell ref="H238:H240"/>
    <mergeCell ref="I238:S238"/>
    <mergeCell ref="A147:B147"/>
    <mergeCell ref="D148:D150"/>
    <mergeCell ref="F148:G148"/>
    <mergeCell ref="H148:H150"/>
    <mergeCell ref="J148:L148"/>
    <mergeCell ref="F149:G149"/>
    <mergeCell ref="J149:L149"/>
    <mergeCell ref="F150:G150"/>
    <mergeCell ref="J150:L150"/>
    <mergeCell ref="D225:D227"/>
    <mergeCell ref="G225:H227"/>
    <mergeCell ref="J225:K225"/>
    <mergeCell ref="A26:B26"/>
    <mergeCell ref="A36:B36"/>
    <mergeCell ref="A37:B37"/>
    <mergeCell ref="F293:F295"/>
    <mergeCell ref="I293:J295"/>
    <mergeCell ref="L293:M293"/>
    <mergeCell ref="L294:M294"/>
    <mergeCell ref="L295:M295"/>
    <mergeCell ref="G46:H48"/>
    <mergeCell ref="J46:K46"/>
    <mergeCell ref="J47:K47"/>
    <mergeCell ref="J48:K48"/>
    <mergeCell ref="A266:R266"/>
    <mergeCell ref="B267:D267"/>
    <mergeCell ref="F267:R267"/>
    <mergeCell ref="B268:D268"/>
    <mergeCell ref="F268:R268"/>
    <mergeCell ref="A269:A270"/>
    <mergeCell ref="B269:B270"/>
    <mergeCell ref="C269:C270"/>
    <mergeCell ref="D269:F269"/>
    <mergeCell ref="G269:I269"/>
    <mergeCell ref="J269:L269"/>
    <mergeCell ref="M269:O269"/>
    <mergeCell ref="A1:N1"/>
    <mergeCell ref="A2:N2"/>
    <mergeCell ref="A3:N3"/>
    <mergeCell ref="A4:B4"/>
    <mergeCell ref="C4:E4"/>
    <mergeCell ref="F4:I4"/>
    <mergeCell ref="J4:N4"/>
    <mergeCell ref="D5:N5"/>
    <mergeCell ref="D6:E6"/>
    <mergeCell ref="F6:G6"/>
    <mergeCell ref="H6:I6"/>
    <mergeCell ref="K6:L6"/>
    <mergeCell ref="A5:C8"/>
    <mergeCell ref="M6:M7"/>
    <mergeCell ref="N6:N7"/>
    <mergeCell ref="P269:R269"/>
    <mergeCell ref="A38:B38"/>
    <mergeCell ref="A39:B39"/>
    <mergeCell ref="A40:B40"/>
    <mergeCell ref="M166:M167"/>
    <mergeCell ref="A264:R264"/>
    <mergeCell ref="A265:R265"/>
    <mergeCell ref="M73:M75"/>
    <mergeCell ref="O73:P73"/>
    <mergeCell ref="G74:H74"/>
    <mergeCell ref="O74:P74"/>
    <mergeCell ref="G75:H75"/>
    <mergeCell ref="O75:P75"/>
    <mergeCell ref="C76:D76"/>
    <mergeCell ref="A80:P80"/>
    <mergeCell ref="B146:P146"/>
    <mergeCell ref="A190:B190"/>
    <mergeCell ref="A223:M223"/>
    <mergeCell ref="B164:D164"/>
    <mergeCell ref="E164:F164"/>
    <mergeCell ref="G164:M164"/>
    <mergeCell ref="A165:B168"/>
    <mergeCell ref="A79:P79"/>
    <mergeCell ref="K81:L81"/>
    <mergeCell ref="A41:B41"/>
    <mergeCell ref="A42:B42"/>
    <mergeCell ref="A43:B43"/>
    <mergeCell ref="A158:M158"/>
    <mergeCell ref="A159:M159"/>
    <mergeCell ref="A160:M160"/>
    <mergeCell ref="A162:A163"/>
    <mergeCell ref="B162:D163"/>
    <mergeCell ref="E162:F163"/>
    <mergeCell ref="G162:M163"/>
    <mergeCell ref="D46:D48"/>
    <mergeCell ref="C54:Q54"/>
    <mergeCell ref="A55:O55"/>
    <mergeCell ref="A56:A59"/>
    <mergeCell ref="B56:B59"/>
    <mergeCell ref="C56:C59"/>
    <mergeCell ref="D56:D57"/>
    <mergeCell ref="E56:E59"/>
    <mergeCell ref="F56:O56"/>
    <mergeCell ref="A27:B27"/>
    <mergeCell ref="A28:B28"/>
    <mergeCell ref="A29:B29"/>
    <mergeCell ref="A30:B30"/>
    <mergeCell ref="A31:B31"/>
    <mergeCell ref="A32:B32"/>
    <mergeCell ref="A33:B33"/>
    <mergeCell ref="A34:B34"/>
    <mergeCell ref="A35:B35"/>
    <mergeCell ref="A9:C9"/>
    <mergeCell ref="A10:B10"/>
    <mergeCell ref="A11:B11"/>
    <mergeCell ref="A23:C23"/>
    <mergeCell ref="A25:B25"/>
    <mergeCell ref="A12:B12"/>
    <mergeCell ref="A13:B13"/>
    <mergeCell ref="A14:B14"/>
    <mergeCell ref="A15:B15"/>
    <mergeCell ref="A16:B16"/>
    <mergeCell ref="A17:B17"/>
    <mergeCell ref="A18:B18"/>
    <mergeCell ref="A19:B19"/>
    <mergeCell ref="A20:B20"/>
    <mergeCell ref="A21:B21"/>
    <mergeCell ref="A22:B22"/>
    <mergeCell ref="A24:B24"/>
    <mergeCell ref="D58:D59"/>
    <mergeCell ref="H58:H59"/>
    <mergeCell ref="N58:N59"/>
    <mergeCell ref="O58:O59"/>
    <mergeCell ref="B72:C72"/>
    <mergeCell ref="E73:E75"/>
    <mergeCell ref="G73:H73"/>
    <mergeCell ref="A290:B290"/>
    <mergeCell ref="A272:B272"/>
    <mergeCell ref="A169:B169"/>
    <mergeCell ref="K82:L82"/>
    <mergeCell ref="K83:L83"/>
    <mergeCell ref="K84:L84"/>
    <mergeCell ref="K85:L85"/>
    <mergeCell ref="K86:L86"/>
    <mergeCell ref="K87:L87"/>
    <mergeCell ref="K88:L88"/>
    <mergeCell ref="K89:L89"/>
    <mergeCell ref="K90:L90"/>
    <mergeCell ref="K91:L91"/>
    <mergeCell ref="K92:L92"/>
    <mergeCell ref="K93:L93"/>
    <mergeCell ref="K94:L94"/>
    <mergeCell ref="K95:L95"/>
    <mergeCell ref="K96:L96"/>
    <mergeCell ref="K97:L97"/>
    <mergeCell ref="K98:L98"/>
    <mergeCell ref="K99:L99"/>
    <mergeCell ref="K100:L100"/>
    <mergeCell ref="K101:L101"/>
    <mergeCell ref="K102:L102"/>
    <mergeCell ref="K103:L103"/>
    <mergeCell ref="K104:L104"/>
    <mergeCell ref="K105:L105"/>
    <mergeCell ref="K106:L106"/>
    <mergeCell ref="K107:L107"/>
    <mergeCell ref="K108:L108"/>
    <mergeCell ref="K109:L109"/>
    <mergeCell ref="K110:L110"/>
    <mergeCell ref="K111:L111"/>
    <mergeCell ref="K112:L112"/>
    <mergeCell ref="K113:L113"/>
    <mergeCell ref="K114:L114"/>
    <mergeCell ref="K115:L115"/>
    <mergeCell ref="K116:L116"/>
    <mergeCell ref="K117:L117"/>
    <mergeCell ref="K118:L118"/>
    <mergeCell ref="K119:L119"/>
    <mergeCell ref="K120:L120"/>
    <mergeCell ref="K121:L121"/>
    <mergeCell ref="K122:L122"/>
    <mergeCell ref="K123:L123"/>
    <mergeCell ref="K124:L124"/>
    <mergeCell ref="K125:L125"/>
    <mergeCell ref="K126:L126"/>
    <mergeCell ref="K127:L127"/>
    <mergeCell ref="K128:L128"/>
    <mergeCell ref="K129:L129"/>
    <mergeCell ref="K130:L130"/>
    <mergeCell ref="K131:L131"/>
    <mergeCell ref="K132:L132"/>
    <mergeCell ref="K133:L133"/>
    <mergeCell ref="K134:L134"/>
    <mergeCell ref="K135:L135"/>
    <mergeCell ref="K136:L136"/>
    <mergeCell ref="K137:L137"/>
    <mergeCell ref="K138:L138"/>
    <mergeCell ref="K139:L139"/>
    <mergeCell ref="K140:L140"/>
    <mergeCell ref="K141:L141"/>
    <mergeCell ref="K142:L142"/>
    <mergeCell ref="K143:L143"/>
    <mergeCell ref="A234:Q234"/>
    <mergeCell ref="A235:S235"/>
    <mergeCell ref="Q239:R239"/>
    <mergeCell ref="Q240:R240"/>
    <mergeCell ref="B241:C241"/>
    <mergeCell ref="Q241:R241"/>
    <mergeCell ref="C165:M165"/>
    <mergeCell ref="E166:F166"/>
    <mergeCell ref="G166:H166"/>
    <mergeCell ref="J166:K166"/>
    <mergeCell ref="L166:L167"/>
    <mergeCell ref="J226:K226"/>
    <mergeCell ref="J227:K227"/>
    <mergeCell ref="A236:Q236"/>
    <mergeCell ref="A237:S237"/>
    <mergeCell ref="A238:A240"/>
    <mergeCell ref="B238:C240"/>
    <mergeCell ref="D238:D240"/>
    <mergeCell ref="E238:E240"/>
    <mergeCell ref="F238:F240"/>
    <mergeCell ref="G238:G239"/>
    <mergeCell ref="B242:C242"/>
    <mergeCell ref="Q242:R242"/>
    <mergeCell ref="B243:C243"/>
    <mergeCell ref="Q243:R243"/>
    <mergeCell ref="B244:C244"/>
    <mergeCell ref="Q244:R244"/>
    <mergeCell ref="B245:C245"/>
    <mergeCell ref="Q245:R245"/>
    <mergeCell ref="B246:C246"/>
    <mergeCell ref="Q246:R246"/>
    <mergeCell ref="B247:C247"/>
    <mergeCell ref="Q247:R247"/>
    <mergeCell ref="B248:C248"/>
    <mergeCell ref="Q248:R248"/>
    <mergeCell ref="B249:D249"/>
    <mergeCell ref="F250:F252"/>
    <mergeCell ref="H250:I250"/>
    <mergeCell ref="O250:O252"/>
    <mergeCell ref="Q250:R250"/>
    <mergeCell ref="H251:I251"/>
    <mergeCell ref="Q251:R251"/>
    <mergeCell ref="H252:I252"/>
    <mergeCell ref="Q252:R252"/>
    <mergeCell ref="C356:D358"/>
    <mergeCell ref="F356:G356"/>
    <mergeCell ref="L356:L358"/>
    <mergeCell ref="N356:O356"/>
    <mergeCell ref="F357:G357"/>
    <mergeCell ref="N357:O357"/>
    <mergeCell ref="F358:G358"/>
    <mergeCell ref="N358:O358"/>
    <mergeCell ref="A359:B359"/>
    <mergeCell ref="C823:J823"/>
    <mergeCell ref="A826:J826"/>
    <mergeCell ref="I828:J828"/>
    <mergeCell ref="I829:J829"/>
    <mergeCell ref="I830:J830"/>
    <mergeCell ref="A828:A830"/>
    <mergeCell ref="E828:G830"/>
    <mergeCell ref="C787:J787"/>
    <mergeCell ref="A796:B796"/>
    <mergeCell ref="C796:J796"/>
    <mergeCell ref="B797:J797"/>
    <mergeCell ref="A800:B800"/>
    <mergeCell ref="C800:J800"/>
    <mergeCell ref="C801:J801"/>
    <mergeCell ref="B821:J821"/>
    <mergeCell ref="A822:B822"/>
    <mergeCell ref="C822:J822"/>
    <mergeCell ref="C810:J810"/>
    <mergeCell ref="B817:J817"/>
    <mergeCell ref="A818:B818"/>
    <mergeCell ref="C818:J818"/>
    <mergeCell ref="A820:B820"/>
    <mergeCell ref="C820:J820"/>
    <mergeCell ref="A806:B806"/>
  </mergeCells>
  <pageMargins left="0.25" right="0.25" top="0.75" bottom="0.75" header="0.3" footer="0.3"/>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C1860-2423-45A3-82B6-3AF9759F75AE}">
  <dimension ref="A1:U226"/>
  <sheetViews>
    <sheetView topLeftCell="A202" workbookViewId="0">
      <selection activeCell="M218" sqref="M218"/>
    </sheetView>
  </sheetViews>
  <sheetFormatPr defaultRowHeight="15"/>
  <cols>
    <col min="2" max="2" width="24.7109375" customWidth="1"/>
    <col min="3" max="3" width="15.140625" customWidth="1"/>
    <col min="5" max="5" width="21.140625" customWidth="1"/>
    <col min="8" max="8" width="11.7109375" customWidth="1"/>
    <col min="10" max="10" width="16.7109375" customWidth="1"/>
    <col min="11" max="11" width="13.7109375" customWidth="1"/>
    <col min="14" max="14" width="14.140625" customWidth="1"/>
    <col min="19" max="19" width="13.42578125" customWidth="1"/>
  </cols>
  <sheetData>
    <row r="1" spans="1:13">
      <c r="A1" s="1463" t="s">
        <v>48</v>
      </c>
      <c r="B1" s="1463"/>
      <c r="C1" s="1463"/>
      <c r="D1" s="1463"/>
      <c r="E1" s="1463"/>
      <c r="F1" s="1463"/>
      <c r="G1" s="1463"/>
      <c r="H1" s="1463"/>
      <c r="I1" s="1463"/>
      <c r="J1" s="1463"/>
      <c r="K1" s="1463"/>
      <c r="L1" s="1463"/>
      <c r="M1" s="1463"/>
    </row>
    <row r="2" spans="1:13">
      <c r="A2" s="1464" t="s">
        <v>582</v>
      </c>
      <c r="B2" s="1464"/>
      <c r="C2" s="1464"/>
      <c r="D2" s="1464"/>
      <c r="E2" s="1464"/>
      <c r="F2" s="1464"/>
      <c r="G2" s="1464"/>
      <c r="H2" s="1464"/>
      <c r="I2" s="1464"/>
      <c r="J2" s="1464"/>
      <c r="K2" s="1464"/>
      <c r="L2" s="1464"/>
      <c r="M2" s="1464"/>
    </row>
    <row r="3" spans="1:13">
      <c r="A3" s="1465" t="s">
        <v>17</v>
      </c>
      <c r="B3" s="1465"/>
      <c r="C3" s="1465"/>
      <c r="D3" s="1465"/>
      <c r="E3" s="1465"/>
      <c r="F3" s="1465"/>
      <c r="G3" s="1465"/>
      <c r="H3" s="1465"/>
      <c r="I3" s="1465"/>
      <c r="J3" s="1465"/>
      <c r="K3" s="1465"/>
      <c r="L3" s="1465"/>
      <c r="M3" s="1465"/>
    </row>
    <row r="4" spans="1:13" ht="15.75" thickBot="1">
      <c r="A4" s="654"/>
      <c r="B4" s="654"/>
      <c r="C4" s="654"/>
      <c r="D4" s="654"/>
      <c r="E4" s="654"/>
      <c r="F4" s="654"/>
      <c r="G4" s="654"/>
      <c r="H4" s="654"/>
      <c r="I4" s="654"/>
      <c r="J4" s="654"/>
      <c r="K4" s="654"/>
      <c r="L4" s="654"/>
      <c r="M4" s="654"/>
    </row>
    <row r="5" spans="1:13" ht="16.5" thickTop="1" thickBot="1">
      <c r="A5" s="1466" t="s">
        <v>475</v>
      </c>
      <c r="B5" s="1467" t="s">
        <v>19</v>
      </c>
      <c r="C5" s="1467"/>
      <c r="D5" s="1467"/>
      <c r="E5" s="1468" t="s">
        <v>20</v>
      </c>
      <c r="F5" s="1468"/>
      <c r="G5" s="1469" t="s">
        <v>433</v>
      </c>
      <c r="H5" s="1469"/>
      <c r="I5" s="1469"/>
      <c r="J5" s="1469"/>
      <c r="K5" s="1469"/>
      <c r="L5" s="1469"/>
      <c r="M5" s="1469"/>
    </row>
    <row r="6" spans="1:13" ht="15.75" thickTop="1">
      <c r="A6" s="1466"/>
      <c r="B6" s="1467"/>
      <c r="C6" s="1467"/>
      <c r="D6" s="1467"/>
      <c r="E6" s="1468"/>
      <c r="F6" s="1468"/>
      <c r="G6" s="1469"/>
      <c r="H6" s="1469"/>
      <c r="I6" s="1469"/>
      <c r="J6" s="1469"/>
      <c r="K6" s="1469"/>
      <c r="L6" s="1469"/>
      <c r="M6" s="1469"/>
    </row>
    <row r="7" spans="1:13">
      <c r="A7" s="656" t="s">
        <v>476</v>
      </c>
      <c r="B7" s="1479" t="s">
        <v>32</v>
      </c>
      <c r="C7" s="1479"/>
      <c r="D7" s="1479"/>
      <c r="E7" s="1480" t="s">
        <v>49</v>
      </c>
      <c r="F7" s="1480"/>
      <c r="G7" s="1481" t="s">
        <v>453</v>
      </c>
      <c r="H7" s="1481"/>
      <c r="I7" s="1481"/>
      <c r="J7" s="1481"/>
      <c r="K7" s="1481"/>
      <c r="L7" s="1481"/>
      <c r="M7" s="1481"/>
    </row>
    <row r="8" spans="1:13" ht="15.75" thickBot="1">
      <c r="A8" s="1482" t="s">
        <v>21</v>
      </c>
      <c r="B8" s="1482"/>
      <c r="C8" s="1483" t="s">
        <v>50</v>
      </c>
      <c r="D8" s="1483"/>
      <c r="E8" s="1483"/>
      <c r="F8" s="1483"/>
      <c r="G8" s="1483"/>
      <c r="H8" s="1483"/>
      <c r="I8" s="1483"/>
      <c r="J8" s="1483"/>
      <c r="K8" s="1483"/>
      <c r="L8" s="1483"/>
      <c r="M8" s="1483"/>
    </row>
    <row r="9" spans="1:13" ht="16.5" thickTop="1" thickBot="1">
      <c r="A9" s="1482"/>
      <c r="B9" s="1482"/>
      <c r="C9" s="657" t="s">
        <v>51</v>
      </c>
      <c r="D9" s="658">
        <v>2024</v>
      </c>
      <c r="E9" s="1484" t="s">
        <v>3</v>
      </c>
      <c r="F9" s="1484"/>
      <c r="G9" s="1484" t="s">
        <v>3</v>
      </c>
      <c r="H9" s="1484"/>
      <c r="I9" s="659" t="s">
        <v>3</v>
      </c>
      <c r="J9" s="1484" t="s">
        <v>3</v>
      </c>
      <c r="K9" s="1484"/>
      <c r="L9" s="1485" t="s">
        <v>52</v>
      </c>
      <c r="M9" s="1486" t="s">
        <v>22</v>
      </c>
    </row>
    <row r="10" spans="1:13" ht="46.5" thickTop="1" thickBot="1">
      <c r="A10" s="1482"/>
      <c r="B10" s="1482"/>
      <c r="C10" s="660" t="s">
        <v>53</v>
      </c>
      <c r="D10" s="661" t="s">
        <v>23</v>
      </c>
      <c r="E10" s="662" t="s">
        <v>437</v>
      </c>
      <c r="F10" s="663" t="s">
        <v>23</v>
      </c>
      <c r="G10" s="662" t="s">
        <v>438</v>
      </c>
      <c r="H10" s="663" t="s">
        <v>23</v>
      </c>
      <c r="I10" s="664" t="s">
        <v>54</v>
      </c>
      <c r="J10" s="662" t="s">
        <v>24</v>
      </c>
      <c r="K10" s="663" t="s">
        <v>23</v>
      </c>
      <c r="L10" s="1485"/>
      <c r="M10" s="1486"/>
    </row>
    <row r="11" spans="1:13" ht="16.5" thickTop="1" thickBot="1">
      <c r="A11" s="1482"/>
      <c r="B11" s="1482"/>
      <c r="C11" s="665" t="s">
        <v>440</v>
      </c>
      <c r="D11" s="665" t="s">
        <v>441</v>
      </c>
      <c r="E11" s="665" t="s">
        <v>442</v>
      </c>
      <c r="F11" s="665" t="s">
        <v>443</v>
      </c>
      <c r="G11" s="665" t="s">
        <v>444</v>
      </c>
      <c r="H11" s="665" t="s">
        <v>445</v>
      </c>
      <c r="I11" s="665" t="s">
        <v>25</v>
      </c>
      <c r="J11" s="665" t="s">
        <v>446</v>
      </c>
      <c r="K11" s="665" t="s">
        <v>447</v>
      </c>
      <c r="L11" s="665" t="s">
        <v>26</v>
      </c>
      <c r="M11" s="666" t="s">
        <v>27</v>
      </c>
    </row>
    <row r="12" spans="1:13" ht="15.75" thickTop="1">
      <c r="A12" s="1471" t="s">
        <v>34</v>
      </c>
      <c r="B12" s="1471"/>
      <c r="C12" s="667"/>
      <c r="D12" s="668"/>
      <c r="E12" s="667"/>
      <c r="F12" s="668"/>
      <c r="G12" s="667"/>
      <c r="H12" s="668"/>
      <c r="I12" s="669"/>
      <c r="J12" s="667"/>
      <c r="K12" s="668"/>
      <c r="L12" s="667"/>
      <c r="M12" s="670"/>
    </row>
    <row r="13" spans="1:13">
      <c r="A13" s="671" t="s">
        <v>28</v>
      </c>
      <c r="B13" s="672" t="s">
        <v>29</v>
      </c>
      <c r="C13" s="667"/>
      <c r="D13" s="668"/>
      <c r="E13" s="667"/>
      <c r="F13" s="668"/>
      <c r="G13" s="667"/>
      <c r="H13" s="668"/>
      <c r="I13" s="673"/>
      <c r="J13" s="667"/>
      <c r="K13" s="668"/>
      <c r="L13" s="667"/>
      <c r="M13" s="670"/>
    </row>
    <row r="14" spans="1:13">
      <c r="A14" s="674" t="s">
        <v>457</v>
      </c>
      <c r="B14" s="675" t="s">
        <v>36</v>
      </c>
      <c r="C14" s="676">
        <v>39049757</v>
      </c>
      <c r="D14" s="677">
        <v>25.5</v>
      </c>
      <c r="E14" s="677">
        <v>60500000</v>
      </c>
      <c r="F14" s="677">
        <v>25.5</v>
      </c>
      <c r="G14" s="677">
        <v>60500000</v>
      </c>
      <c r="H14" s="677">
        <v>25.5</v>
      </c>
      <c r="I14" s="677">
        <v>0</v>
      </c>
      <c r="J14" s="676">
        <v>31481727</v>
      </c>
      <c r="K14" s="677">
        <v>25.5</v>
      </c>
      <c r="L14" s="677">
        <v>29018273</v>
      </c>
      <c r="M14" s="702">
        <v>0.52035912396694217</v>
      </c>
    </row>
    <row r="15" spans="1:13">
      <c r="A15" s="674" t="s">
        <v>458</v>
      </c>
      <c r="B15" s="675" t="s">
        <v>37</v>
      </c>
      <c r="C15" s="676">
        <v>6422163</v>
      </c>
      <c r="D15" s="677">
        <v>24.8</v>
      </c>
      <c r="E15" s="677">
        <v>10300000</v>
      </c>
      <c r="F15" s="677">
        <v>24.8</v>
      </c>
      <c r="G15" s="677">
        <v>10300000</v>
      </c>
      <c r="H15" s="677">
        <v>24.8</v>
      </c>
      <c r="I15" s="677">
        <v>0</v>
      </c>
      <c r="J15" s="676">
        <v>5242585</v>
      </c>
      <c r="K15" s="677">
        <v>24.8</v>
      </c>
      <c r="L15" s="677">
        <v>5057415</v>
      </c>
      <c r="M15" s="702">
        <v>0.5089888349514563</v>
      </c>
    </row>
    <row r="16" spans="1:13">
      <c r="A16" s="674" t="s">
        <v>459</v>
      </c>
      <c r="B16" s="675" t="s">
        <v>38</v>
      </c>
      <c r="C16" s="676">
        <v>20581062</v>
      </c>
      <c r="D16" s="677">
        <v>18.5</v>
      </c>
      <c r="E16" s="677">
        <v>41550000</v>
      </c>
      <c r="F16" s="677">
        <v>18.5</v>
      </c>
      <c r="G16" s="677">
        <v>41526000</v>
      </c>
      <c r="H16" s="677">
        <v>18.5</v>
      </c>
      <c r="I16" s="677">
        <v>-24000</v>
      </c>
      <c r="J16" s="676">
        <v>18083411</v>
      </c>
      <c r="K16" s="677">
        <v>18.5</v>
      </c>
      <c r="L16" s="677">
        <v>23442589</v>
      </c>
      <c r="M16" s="702">
        <v>0.43547201753118531</v>
      </c>
    </row>
    <row r="17" spans="1:13">
      <c r="A17" s="674" t="s">
        <v>460</v>
      </c>
      <c r="B17" s="675" t="s">
        <v>39</v>
      </c>
      <c r="C17" s="676">
        <v>0</v>
      </c>
      <c r="D17" s="677">
        <v>0</v>
      </c>
      <c r="E17" s="677">
        <v>0</v>
      </c>
      <c r="F17" s="677">
        <v>0</v>
      </c>
      <c r="G17" s="677">
        <v>0</v>
      </c>
      <c r="H17" s="677">
        <v>0</v>
      </c>
      <c r="I17" s="677">
        <v>0</v>
      </c>
      <c r="J17" s="676">
        <v>0</v>
      </c>
      <c r="K17" s="677">
        <v>0</v>
      </c>
      <c r="L17" s="677">
        <v>0</v>
      </c>
      <c r="M17" s="702">
        <v>0</v>
      </c>
    </row>
    <row r="18" spans="1:13">
      <c r="A18" s="674" t="s">
        <v>461</v>
      </c>
      <c r="B18" s="675" t="s">
        <v>40</v>
      </c>
      <c r="C18" s="676">
        <v>396279</v>
      </c>
      <c r="D18" s="677">
        <v>14.6</v>
      </c>
      <c r="E18" s="677">
        <v>8000000</v>
      </c>
      <c r="F18" s="677">
        <v>14.6</v>
      </c>
      <c r="G18" s="677">
        <v>4800000</v>
      </c>
      <c r="H18" s="677">
        <v>14.6</v>
      </c>
      <c r="I18" s="677">
        <v>-3200000</v>
      </c>
      <c r="J18" s="676">
        <v>2279346</v>
      </c>
      <c r="K18" s="677">
        <v>14.6</v>
      </c>
      <c r="L18" s="677">
        <v>2520654</v>
      </c>
      <c r="M18" s="702">
        <v>0.47486374999999997</v>
      </c>
    </row>
    <row r="19" spans="1:13">
      <c r="A19" s="674" t="s">
        <v>462</v>
      </c>
      <c r="B19" s="675" t="s">
        <v>41</v>
      </c>
      <c r="C19" s="676">
        <v>0</v>
      </c>
      <c r="D19" s="677">
        <v>0</v>
      </c>
      <c r="E19" s="677">
        <v>0</v>
      </c>
      <c r="F19" s="677">
        <v>0</v>
      </c>
      <c r="G19" s="677">
        <v>0</v>
      </c>
      <c r="H19" s="677">
        <v>0</v>
      </c>
      <c r="I19" s="677">
        <v>0</v>
      </c>
      <c r="J19" s="676">
        <v>0</v>
      </c>
      <c r="K19" s="677">
        <v>0</v>
      </c>
      <c r="L19" s="677">
        <v>0</v>
      </c>
      <c r="M19" s="702">
        <v>0</v>
      </c>
    </row>
    <row r="20" spans="1:13">
      <c r="A20" s="674" t="s">
        <v>463</v>
      </c>
      <c r="B20" s="675" t="s">
        <v>42</v>
      </c>
      <c r="C20" s="676">
        <v>119000</v>
      </c>
      <c r="D20" s="677">
        <v>4.8</v>
      </c>
      <c r="E20" s="677">
        <v>0</v>
      </c>
      <c r="F20" s="677">
        <v>4.8</v>
      </c>
      <c r="G20" s="677">
        <v>124000</v>
      </c>
      <c r="H20" s="677">
        <v>4.8</v>
      </c>
      <c r="I20" s="677">
        <v>124000</v>
      </c>
      <c r="J20" s="676">
        <v>6000</v>
      </c>
      <c r="K20" s="677">
        <v>4.8</v>
      </c>
      <c r="L20" s="677">
        <v>118000</v>
      </c>
      <c r="M20" s="702">
        <v>4.8387096774193547E-2</v>
      </c>
    </row>
    <row r="21" spans="1:13">
      <c r="A21" s="679"/>
      <c r="B21" s="680" t="s">
        <v>55</v>
      </c>
      <c r="C21" s="681">
        <v>66568261</v>
      </c>
      <c r="D21" s="682">
        <v>22.3</v>
      </c>
      <c r="E21" s="682">
        <v>120350000</v>
      </c>
      <c r="F21" s="682">
        <v>22.3</v>
      </c>
      <c r="G21" s="682">
        <v>117250000</v>
      </c>
      <c r="H21" s="682">
        <v>22.3</v>
      </c>
      <c r="I21" s="677">
        <v>-3100000</v>
      </c>
      <c r="J21" s="681">
        <v>57093069</v>
      </c>
      <c r="K21" s="682">
        <v>22.3</v>
      </c>
      <c r="L21" s="677">
        <v>60156931</v>
      </c>
      <c r="M21" s="702">
        <v>0.48693449040511727</v>
      </c>
    </row>
    <row r="22" spans="1:13">
      <c r="A22" s="674" t="s">
        <v>464</v>
      </c>
      <c r="B22" s="675" t="s">
        <v>43</v>
      </c>
      <c r="C22" s="676">
        <v>0</v>
      </c>
      <c r="D22" s="677">
        <v>0</v>
      </c>
      <c r="E22" s="677">
        <v>0</v>
      </c>
      <c r="F22" s="677">
        <v>0</v>
      </c>
      <c r="G22" s="677">
        <v>0</v>
      </c>
      <c r="H22" s="677">
        <v>0</v>
      </c>
      <c r="I22" s="677">
        <v>0</v>
      </c>
      <c r="J22" s="676">
        <v>0</v>
      </c>
      <c r="K22" s="677">
        <v>0</v>
      </c>
      <c r="L22" s="677">
        <v>0</v>
      </c>
      <c r="M22" s="702">
        <v>0</v>
      </c>
    </row>
    <row r="23" spans="1:13">
      <c r="A23" s="674" t="s">
        <v>465</v>
      </c>
      <c r="B23" s="675" t="s">
        <v>44</v>
      </c>
      <c r="C23" s="676">
        <v>330960</v>
      </c>
      <c r="D23" s="677">
        <v>0</v>
      </c>
      <c r="E23" s="677">
        <v>2000000</v>
      </c>
      <c r="F23" s="677">
        <v>0</v>
      </c>
      <c r="G23" s="677">
        <v>2000000</v>
      </c>
      <c r="H23" s="677">
        <v>0</v>
      </c>
      <c r="I23" s="677">
        <v>0</v>
      </c>
      <c r="J23" s="676">
        <v>411480</v>
      </c>
      <c r="K23" s="677">
        <v>0</v>
      </c>
      <c r="L23" s="677">
        <v>1588520</v>
      </c>
      <c r="M23" s="702">
        <v>0.20574000000000001</v>
      </c>
    </row>
    <row r="24" spans="1:13">
      <c r="A24" s="679"/>
      <c r="B24" s="680" t="s">
        <v>56</v>
      </c>
      <c r="C24" s="681">
        <v>330960</v>
      </c>
      <c r="D24" s="682">
        <v>0</v>
      </c>
      <c r="E24" s="682">
        <v>2000000</v>
      </c>
      <c r="F24" s="682">
        <v>0</v>
      </c>
      <c r="G24" s="682">
        <v>2000000</v>
      </c>
      <c r="H24" s="682">
        <v>0</v>
      </c>
      <c r="I24" s="677">
        <v>0</v>
      </c>
      <c r="J24" s="681">
        <v>0</v>
      </c>
      <c r="K24" s="682">
        <v>0</v>
      </c>
      <c r="L24" s="677">
        <v>2000000</v>
      </c>
      <c r="M24" s="702">
        <v>0</v>
      </c>
    </row>
    <row r="25" spans="1:13">
      <c r="A25" s="674" t="s">
        <v>464</v>
      </c>
      <c r="B25" s="675" t="s">
        <v>43</v>
      </c>
      <c r="C25" s="676">
        <v>0</v>
      </c>
      <c r="D25" s="677">
        <v>0</v>
      </c>
      <c r="E25" s="677">
        <v>0</v>
      </c>
      <c r="F25" s="677">
        <v>0</v>
      </c>
      <c r="G25" s="677">
        <v>0</v>
      </c>
      <c r="H25" s="677">
        <v>0</v>
      </c>
      <c r="I25" s="677">
        <v>0</v>
      </c>
      <c r="J25" s="676">
        <v>0</v>
      </c>
      <c r="K25" s="677">
        <v>0</v>
      </c>
      <c r="L25" s="677">
        <v>0</v>
      </c>
      <c r="M25" s="702">
        <v>0</v>
      </c>
    </row>
    <row r="26" spans="1:13">
      <c r="A26" s="674" t="s">
        <v>465</v>
      </c>
      <c r="B26" s="675" t="s">
        <v>44</v>
      </c>
      <c r="C26" s="676">
        <v>0</v>
      </c>
      <c r="D26" s="677">
        <v>0</v>
      </c>
      <c r="E26" s="677">
        <v>0</v>
      </c>
      <c r="F26" s="677">
        <v>0</v>
      </c>
      <c r="G26" s="677">
        <v>0</v>
      </c>
      <c r="H26" s="677">
        <v>0</v>
      </c>
      <c r="I26" s="677">
        <v>0</v>
      </c>
      <c r="J26" s="676">
        <v>0</v>
      </c>
      <c r="K26" s="677">
        <v>0</v>
      </c>
      <c r="L26" s="677">
        <v>0</v>
      </c>
      <c r="M26" s="702">
        <v>0</v>
      </c>
    </row>
    <row r="27" spans="1:13">
      <c r="A27" s="679"/>
      <c r="B27" s="680" t="s">
        <v>57</v>
      </c>
      <c r="C27" s="681">
        <v>0</v>
      </c>
      <c r="D27" s="682">
        <v>0</v>
      </c>
      <c r="E27" s="682">
        <v>0</v>
      </c>
      <c r="F27" s="682">
        <v>0</v>
      </c>
      <c r="G27" s="682">
        <v>0</v>
      </c>
      <c r="H27" s="682">
        <v>0</v>
      </c>
      <c r="I27" s="677">
        <v>0</v>
      </c>
      <c r="J27" s="681">
        <v>0</v>
      </c>
      <c r="K27" s="682">
        <v>0</v>
      </c>
      <c r="L27" s="677">
        <v>0</v>
      </c>
      <c r="M27" s="702">
        <v>0</v>
      </c>
    </row>
    <row r="28" spans="1:13">
      <c r="A28" s="684"/>
      <c r="B28" s="685" t="s">
        <v>58</v>
      </c>
      <c r="C28" s="686">
        <v>330960</v>
      </c>
      <c r="D28" s="687">
        <v>0</v>
      </c>
      <c r="E28" s="687">
        <v>2000000</v>
      </c>
      <c r="F28" s="687">
        <v>0</v>
      </c>
      <c r="G28" s="687">
        <v>2000000</v>
      </c>
      <c r="H28" s="687">
        <v>0</v>
      </c>
      <c r="I28" s="687">
        <v>0</v>
      </c>
      <c r="J28" s="686">
        <v>411480</v>
      </c>
      <c r="K28" s="687">
        <v>0</v>
      </c>
      <c r="L28" s="687">
        <v>1588520</v>
      </c>
      <c r="M28" s="703">
        <v>0.20574000000000001</v>
      </c>
    </row>
    <row r="29" spans="1:13">
      <c r="A29" s="684"/>
      <c r="B29" s="685" t="s">
        <v>59</v>
      </c>
      <c r="C29" s="686">
        <v>66899221</v>
      </c>
      <c r="D29" s="687">
        <v>21.9</v>
      </c>
      <c r="E29" s="687">
        <v>122350000</v>
      </c>
      <c r="F29" s="687">
        <v>21.9</v>
      </c>
      <c r="G29" s="687">
        <v>119250000</v>
      </c>
      <c r="H29" s="687">
        <v>21.9</v>
      </c>
      <c r="I29" s="687">
        <v>-3100000</v>
      </c>
      <c r="J29" s="686">
        <v>57504549</v>
      </c>
      <c r="K29" s="687">
        <v>21.9</v>
      </c>
      <c r="L29" s="687">
        <v>61745451</v>
      </c>
      <c r="M29" s="703">
        <v>0.48221844025157234</v>
      </c>
    </row>
    <row r="30" spans="1:13">
      <c r="A30" s="679"/>
      <c r="B30" s="680" t="s">
        <v>60</v>
      </c>
      <c r="C30" s="681">
        <v>12868553</v>
      </c>
      <c r="D30" s="682"/>
      <c r="E30" s="682"/>
      <c r="F30" s="682"/>
      <c r="G30" s="682"/>
      <c r="H30" s="682"/>
      <c r="I30" s="682"/>
      <c r="J30" s="681">
        <v>2627550</v>
      </c>
      <c r="K30" s="682"/>
      <c r="L30" s="682"/>
      <c r="M30" s="683"/>
    </row>
    <row r="31" spans="1:13">
      <c r="A31" s="679"/>
      <c r="B31" s="680" t="s">
        <v>61</v>
      </c>
      <c r="C31" s="681">
        <v>0</v>
      </c>
      <c r="D31" s="682"/>
      <c r="E31" s="682"/>
      <c r="F31" s="682"/>
      <c r="G31" s="682"/>
      <c r="H31" s="682"/>
      <c r="I31" s="682"/>
      <c r="J31" s="681">
        <v>0</v>
      </c>
      <c r="K31" s="682"/>
      <c r="L31" s="682"/>
      <c r="M31" s="683"/>
    </row>
    <row r="32" spans="1:13" ht="15.75" thickBot="1">
      <c r="A32" s="684"/>
      <c r="B32" s="685" t="s">
        <v>62</v>
      </c>
      <c r="C32" s="686">
        <v>79767774</v>
      </c>
      <c r="D32" s="687"/>
      <c r="E32" s="687"/>
      <c r="F32" s="687"/>
      <c r="G32" s="687"/>
      <c r="H32" s="687"/>
      <c r="I32" s="687"/>
      <c r="J32" s="686">
        <v>60132099</v>
      </c>
      <c r="K32" s="687"/>
      <c r="L32" s="687"/>
      <c r="M32" s="688"/>
    </row>
    <row r="33" spans="1:13" ht="15.75" thickTop="1">
      <c r="A33" s="1472" t="s">
        <v>63</v>
      </c>
      <c r="B33" s="1472"/>
      <c r="C33" s="689"/>
      <c r="D33" s="690"/>
      <c r="E33" s="689"/>
      <c r="F33" s="690"/>
      <c r="G33" s="689"/>
      <c r="H33" s="690"/>
      <c r="I33" s="691"/>
      <c r="J33" s="689"/>
      <c r="K33" s="690"/>
      <c r="L33" s="689"/>
      <c r="M33" s="692"/>
    </row>
    <row r="34" spans="1:13">
      <c r="A34" s="693" t="s">
        <v>35</v>
      </c>
      <c r="B34" s="672" t="s">
        <v>29</v>
      </c>
      <c r="C34" s="667"/>
      <c r="D34" s="668"/>
      <c r="E34" s="667"/>
      <c r="F34" s="668"/>
      <c r="G34" s="667"/>
      <c r="H34" s="668"/>
      <c r="I34" s="673"/>
      <c r="J34" s="667"/>
      <c r="K34" s="668"/>
      <c r="L34" s="667"/>
      <c r="M34" s="670"/>
    </row>
    <row r="35" spans="1:13">
      <c r="A35" s="674"/>
      <c r="B35" s="694" t="s">
        <v>64</v>
      </c>
      <c r="C35" s="686">
        <v>66568261</v>
      </c>
      <c r="D35" s="687">
        <v>99.5</v>
      </c>
      <c r="E35" s="687">
        <v>120350000</v>
      </c>
      <c r="F35" s="687">
        <v>98.4</v>
      </c>
      <c r="G35" s="687">
        <v>117250000</v>
      </c>
      <c r="H35" s="687">
        <v>98.3</v>
      </c>
      <c r="I35" s="687">
        <v>-3100000</v>
      </c>
      <c r="J35" s="687">
        <v>57093069</v>
      </c>
      <c r="K35" s="687">
        <v>100</v>
      </c>
      <c r="L35" s="687">
        <v>60156931</v>
      </c>
      <c r="M35" s="687">
        <v>41.400000000000006</v>
      </c>
    </row>
    <row r="36" spans="1:13">
      <c r="A36" s="674" t="s">
        <v>65</v>
      </c>
      <c r="B36" s="695" t="s">
        <v>66</v>
      </c>
      <c r="C36" s="676"/>
      <c r="D36" s="677"/>
      <c r="E36" s="677"/>
      <c r="F36" s="677"/>
      <c r="G36" s="677"/>
      <c r="H36" s="677"/>
      <c r="I36" s="677"/>
      <c r="J36" s="676"/>
      <c r="K36" s="677"/>
      <c r="L36" s="677"/>
      <c r="M36" s="678"/>
    </row>
    <row r="37" spans="1:13">
      <c r="A37" s="674" t="s">
        <v>136</v>
      </c>
      <c r="B37" s="695" t="s">
        <v>137</v>
      </c>
      <c r="C37" s="676">
        <v>55988082</v>
      </c>
      <c r="D37" s="677">
        <v>83.7</v>
      </c>
      <c r="E37" s="677">
        <v>93350000</v>
      </c>
      <c r="F37" s="677">
        <v>76.3</v>
      </c>
      <c r="G37" s="677">
        <v>91650000</v>
      </c>
      <c r="H37" s="677">
        <v>76.3</v>
      </c>
      <c r="I37" s="677">
        <v>-1700000</v>
      </c>
      <c r="J37" s="676">
        <v>45582919</v>
      </c>
      <c r="K37" s="677">
        <v>82.1</v>
      </c>
      <c r="L37" s="677">
        <v>46067081</v>
      </c>
      <c r="M37" s="678">
        <v>23.6</v>
      </c>
    </row>
    <row r="38" spans="1:13" ht="18">
      <c r="A38" s="674" t="s">
        <v>138</v>
      </c>
      <c r="B38" s="695" t="s">
        <v>139</v>
      </c>
      <c r="C38" s="676">
        <v>10580179</v>
      </c>
      <c r="D38" s="677">
        <v>15.8</v>
      </c>
      <c r="E38" s="677">
        <v>27000000</v>
      </c>
      <c r="F38" s="677">
        <v>22.1</v>
      </c>
      <c r="G38" s="677">
        <v>25600000</v>
      </c>
      <c r="H38" s="677">
        <v>22</v>
      </c>
      <c r="I38" s="677">
        <v>-1400000</v>
      </c>
      <c r="J38" s="676">
        <v>11510150</v>
      </c>
      <c r="K38" s="677">
        <v>17.899999999999999</v>
      </c>
      <c r="L38" s="677">
        <v>14089850</v>
      </c>
      <c r="M38" s="678">
        <v>17.8</v>
      </c>
    </row>
    <row r="39" spans="1:13">
      <c r="A39" s="674"/>
      <c r="B39" s="694" t="s">
        <v>67</v>
      </c>
      <c r="C39" s="686">
        <v>330960</v>
      </c>
      <c r="D39" s="687">
        <v>0.5</v>
      </c>
      <c r="E39" s="687">
        <v>2000000</v>
      </c>
      <c r="F39" s="687">
        <v>1.6</v>
      </c>
      <c r="G39" s="687">
        <v>2000000</v>
      </c>
      <c r="H39" s="687">
        <v>2000000</v>
      </c>
      <c r="I39" s="687">
        <v>2000000</v>
      </c>
      <c r="J39" s="687">
        <v>411480</v>
      </c>
      <c r="K39" s="687">
        <v>0</v>
      </c>
      <c r="L39" s="687">
        <v>1588520</v>
      </c>
      <c r="M39" s="688">
        <v>0</v>
      </c>
    </row>
    <row r="40" spans="1:13">
      <c r="A40" s="674" t="s">
        <v>65</v>
      </c>
      <c r="B40" s="695" t="s">
        <v>66</v>
      </c>
      <c r="C40" s="676"/>
      <c r="D40" s="677"/>
      <c r="E40" s="677"/>
      <c r="F40" s="677"/>
      <c r="G40" s="677"/>
      <c r="H40" s="677"/>
      <c r="I40" s="677"/>
      <c r="J40" s="676"/>
      <c r="K40" s="677"/>
      <c r="L40" s="677">
        <v>0</v>
      </c>
      <c r="M40" s="678"/>
    </row>
    <row r="41" spans="1:13">
      <c r="A41" s="674" t="s">
        <v>140</v>
      </c>
      <c r="B41" s="695" t="s">
        <v>141</v>
      </c>
      <c r="C41" s="676">
        <v>330960</v>
      </c>
      <c r="D41" s="677">
        <v>0.5</v>
      </c>
      <c r="E41" s="677">
        <v>1000000</v>
      </c>
      <c r="F41" s="677">
        <v>0.8</v>
      </c>
      <c r="G41" s="677">
        <v>1000000</v>
      </c>
      <c r="H41" s="677">
        <v>0.8</v>
      </c>
      <c r="I41" s="677">
        <v>0</v>
      </c>
      <c r="J41" s="676">
        <v>411480</v>
      </c>
      <c r="K41" s="677">
        <v>0</v>
      </c>
      <c r="L41" s="677">
        <v>588520</v>
      </c>
      <c r="M41" s="678">
        <v>0</v>
      </c>
    </row>
    <row r="42" spans="1:13">
      <c r="A42" s="674" t="s">
        <v>142</v>
      </c>
      <c r="B42" s="695" t="s">
        <v>143</v>
      </c>
      <c r="C42" s="676">
        <v>0</v>
      </c>
      <c r="D42" s="677">
        <v>0</v>
      </c>
      <c r="E42" s="677">
        <v>1000000</v>
      </c>
      <c r="F42" s="677">
        <v>0.8</v>
      </c>
      <c r="G42" s="677">
        <v>1000000</v>
      </c>
      <c r="H42" s="677">
        <v>0.8</v>
      </c>
      <c r="I42" s="677">
        <v>0</v>
      </c>
      <c r="J42" s="676">
        <v>0</v>
      </c>
      <c r="K42" s="677">
        <v>0</v>
      </c>
      <c r="L42" s="677">
        <v>1000000</v>
      </c>
      <c r="M42" s="678">
        <v>0</v>
      </c>
    </row>
    <row r="43" spans="1:13" ht="18">
      <c r="A43" s="674"/>
      <c r="B43" s="696" t="s">
        <v>56</v>
      </c>
      <c r="C43" s="681">
        <v>330960</v>
      </c>
      <c r="D43" s="682">
        <v>0.5</v>
      </c>
      <c r="E43" s="682">
        <v>2000000</v>
      </c>
      <c r="F43" s="682">
        <v>1.6</v>
      </c>
      <c r="G43" s="682">
        <v>2000000</v>
      </c>
      <c r="H43" s="682">
        <v>1.6</v>
      </c>
      <c r="I43" s="682">
        <v>0</v>
      </c>
      <c r="J43" s="681">
        <v>0</v>
      </c>
      <c r="K43" s="682">
        <v>0</v>
      </c>
      <c r="L43" s="682">
        <v>2000000</v>
      </c>
      <c r="M43" s="683">
        <v>0</v>
      </c>
    </row>
    <row r="44" spans="1:13">
      <c r="A44" s="674" t="s">
        <v>65</v>
      </c>
      <c r="B44" s="695" t="s">
        <v>66</v>
      </c>
      <c r="C44" s="676"/>
      <c r="D44" s="677"/>
      <c r="E44" s="677"/>
      <c r="F44" s="677"/>
      <c r="G44" s="677"/>
      <c r="H44" s="677"/>
      <c r="I44" s="677"/>
      <c r="J44" s="676"/>
      <c r="K44" s="677"/>
      <c r="L44" s="677">
        <v>0</v>
      </c>
      <c r="M44" s="678"/>
    </row>
    <row r="45" spans="1:13" ht="18">
      <c r="A45" s="674"/>
      <c r="B45" s="696" t="s">
        <v>57</v>
      </c>
      <c r="C45" s="681">
        <v>0</v>
      </c>
      <c r="D45" s="682">
        <v>0</v>
      </c>
      <c r="E45" s="682">
        <v>0</v>
      </c>
      <c r="F45" s="682">
        <v>0</v>
      </c>
      <c r="G45" s="682">
        <v>0</v>
      </c>
      <c r="H45" s="682">
        <v>0</v>
      </c>
      <c r="I45" s="682">
        <v>0</v>
      </c>
      <c r="J45" s="681">
        <v>0</v>
      </c>
      <c r="K45" s="682">
        <v>0</v>
      </c>
      <c r="L45" s="677">
        <v>0</v>
      </c>
      <c r="M45" s="683">
        <v>0</v>
      </c>
    </row>
    <row r="46" spans="1:13" ht="18">
      <c r="A46" s="674"/>
      <c r="B46" s="694" t="s">
        <v>144</v>
      </c>
      <c r="C46" s="686">
        <v>12868553</v>
      </c>
      <c r="D46" s="687">
        <v>100</v>
      </c>
      <c r="E46" s="687"/>
      <c r="F46" s="687"/>
      <c r="G46" s="687"/>
      <c r="H46" s="687"/>
      <c r="I46" s="687"/>
      <c r="J46" s="686">
        <v>2627550</v>
      </c>
      <c r="K46" s="687">
        <v>100</v>
      </c>
      <c r="L46" s="687"/>
      <c r="M46" s="688"/>
    </row>
    <row r="47" spans="1:13" ht="18">
      <c r="A47" s="674"/>
      <c r="B47" s="694" t="s">
        <v>145</v>
      </c>
      <c r="C47" s="686">
        <v>12868553</v>
      </c>
      <c r="D47" s="687">
        <v>100</v>
      </c>
      <c r="E47" s="687"/>
      <c r="F47" s="687"/>
      <c r="G47" s="687"/>
      <c r="H47" s="687"/>
      <c r="I47" s="687"/>
      <c r="J47" s="686">
        <v>2627550</v>
      </c>
      <c r="K47" s="687">
        <v>100</v>
      </c>
      <c r="L47" s="687"/>
      <c r="M47" s="688"/>
    </row>
    <row r="48" spans="1:13">
      <c r="A48" s="674" t="s">
        <v>65</v>
      </c>
      <c r="B48" s="695" t="s">
        <v>66</v>
      </c>
      <c r="C48" s="676"/>
      <c r="D48" s="677"/>
      <c r="E48" s="677"/>
      <c r="F48" s="677"/>
      <c r="G48" s="677"/>
      <c r="H48" s="677"/>
      <c r="I48" s="677"/>
      <c r="J48" s="676"/>
      <c r="K48" s="677"/>
      <c r="L48" s="677"/>
      <c r="M48" s="678"/>
    </row>
    <row r="49" spans="1:21">
      <c r="A49" s="674" t="s">
        <v>136</v>
      </c>
      <c r="B49" s="695" t="s">
        <v>137</v>
      </c>
      <c r="C49" s="676">
        <v>12868553</v>
      </c>
      <c r="D49" s="677">
        <v>100</v>
      </c>
      <c r="E49" s="677"/>
      <c r="F49" s="677"/>
      <c r="G49" s="677"/>
      <c r="H49" s="677"/>
      <c r="I49" s="677"/>
      <c r="J49" s="676">
        <v>2627550</v>
      </c>
      <c r="K49" s="677">
        <v>100</v>
      </c>
      <c r="L49" s="677"/>
      <c r="M49" s="678"/>
    </row>
    <row r="50" spans="1:21">
      <c r="A50" s="674" t="s">
        <v>65</v>
      </c>
      <c r="B50" s="695" t="s">
        <v>66</v>
      </c>
      <c r="C50" s="676"/>
      <c r="D50" s="677"/>
      <c r="E50" s="677"/>
      <c r="F50" s="677"/>
      <c r="G50" s="677"/>
      <c r="H50" s="677"/>
      <c r="I50" s="677"/>
      <c r="J50" s="676"/>
      <c r="K50" s="677"/>
      <c r="L50" s="677"/>
      <c r="M50" s="678"/>
    </row>
    <row r="51" spans="1:21" ht="18.75" thickBot="1">
      <c r="A51" s="674"/>
      <c r="B51" s="697" t="s">
        <v>62</v>
      </c>
      <c r="C51" s="698">
        <v>79767774</v>
      </c>
      <c r="D51" s="699"/>
      <c r="E51" s="699">
        <v>122350000</v>
      </c>
      <c r="F51" s="699">
        <v>100</v>
      </c>
      <c r="G51" s="699">
        <v>119250000</v>
      </c>
      <c r="H51" s="699">
        <v>2000098.3</v>
      </c>
      <c r="I51" s="699">
        <v>-1100000</v>
      </c>
      <c r="J51" s="699">
        <v>57504549</v>
      </c>
      <c r="K51" s="699">
        <v>100</v>
      </c>
      <c r="L51" s="699">
        <v>61745451</v>
      </c>
      <c r="M51" s="700"/>
    </row>
    <row r="52" spans="1:21" ht="15.75" thickTop="1">
      <c r="A52" s="1473"/>
      <c r="B52" s="1473"/>
      <c r="C52" s="1473"/>
      <c r="D52" s="1473"/>
      <c r="E52" s="1473"/>
      <c r="F52" s="1473"/>
      <c r="G52" s="1473"/>
      <c r="H52" s="1473"/>
      <c r="I52" s="1473"/>
      <c r="J52" s="1473"/>
      <c r="K52" s="1473"/>
      <c r="L52" s="1473"/>
      <c r="M52" s="1473"/>
    </row>
    <row r="53" spans="1:21">
      <c r="A53" s="655"/>
      <c r="B53" s="654"/>
      <c r="C53" s="654"/>
      <c r="D53" s="654"/>
      <c r="E53" s="654"/>
      <c r="F53" s="654"/>
      <c r="G53" s="654"/>
      <c r="H53" s="654"/>
      <c r="I53" s="654"/>
      <c r="J53" s="654"/>
      <c r="K53" s="654"/>
      <c r="L53" s="654"/>
      <c r="M53" s="654"/>
    </row>
    <row r="54" spans="1:21">
      <c r="A54" s="1474" t="s">
        <v>575</v>
      </c>
      <c r="B54" s="701" t="s">
        <v>664</v>
      </c>
      <c r="C54" s="1475" t="s">
        <v>576</v>
      </c>
      <c r="D54" s="1475"/>
      <c r="E54" s="701" t="s">
        <v>577</v>
      </c>
      <c r="F54" s="1476"/>
      <c r="G54" s="1477"/>
      <c r="H54" s="1478"/>
      <c r="I54" s="653"/>
      <c r="J54" s="653"/>
      <c r="K54" s="653"/>
      <c r="L54" s="653"/>
      <c r="M54" s="653"/>
    </row>
    <row r="55" spans="1:21">
      <c r="A55" s="1474"/>
      <c r="B55" s="701" t="s">
        <v>579</v>
      </c>
      <c r="C55" s="1475"/>
      <c r="D55" s="1475"/>
      <c r="E55" s="701" t="s">
        <v>579</v>
      </c>
      <c r="F55" s="1476"/>
      <c r="G55" s="1477"/>
      <c r="H55" s="1478"/>
      <c r="I55" s="653"/>
      <c r="J55" s="653"/>
      <c r="K55" s="653"/>
      <c r="L55" s="653"/>
      <c r="M55" s="653"/>
    </row>
    <row r="56" spans="1:21">
      <c r="A56" s="1474"/>
      <c r="B56" s="701" t="s">
        <v>580</v>
      </c>
      <c r="C56" s="1475"/>
      <c r="D56" s="1475"/>
      <c r="E56" s="701" t="s">
        <v>580</v>
      </c>
      <c r="F56" s="1476"/>
      <c r="G56" s="1477"/>
      <c r="H56" s="1478"/>
      <c r="I56" s="653"/>
      <c r="J56" s="653"/>
      <c r="K56" s="653"/>
      <c r="L56" s="653"/>
      <c r="M56" s="653"/>
    </row>
    <row r="61" spans="1:21">
      <c r="A61" s="704"/>
      <c r="B61" s="704"/>
      <c r="C61" s="1487" t="s">
        <v>68</v>
      </c>
      <c r="D61" s="1487"/>
      <c r="E61" s="1487"/>
      <c r="F61" s="1487"/>
      <c r="G61" s="1487"/>
      <c r="H61" s="1487"/>
      <c r="I61" s="1487"/>
      <c r="J61" s="1487"/>
      <c r="K61" s="1487"/>
      <c r="L61" s="1487"/>
      <c r="M61" s="1487"/>
      <c r="N61" s="1487"/>
      <c r="O61" s="1487"/>
      <c r="P61" s="1487"/>
      <c r="Q61" s="1487"/>
      <c r="R61" s="1487"/>
      <c r="S61" s="1487"/>
      <c r="T61" s="704"/>
      <c r="U61" s="704"/>
    </row>
    <row r="62" spans="1:21" ht="15.75" thickBot="1">
      <c r="A62" s="704"/>
      <c r="B62" s="704"/>
      <c r="C62" s="1488" t="s">
        <v>582</v>
      </c>
      <c r="D62" s="1488"/>
      <c r="E62" s="1488"/>
      <c r="F62" s="1488"/>
      <c r="G62" s="1488"/>
      <c r="H62" s="1488"/>
      <c r="I62" s="1488"/>
      <c r="J62" s="1488"/>
      <c r="K62" s="1488"/>
      <c r="L62" s="1488"/>
      <c r="M62" s="1488"/>
      <c r="N62" s="1488"/>
      <c r="O62" s="1488"/>
      <c r="P62" s="1488"/>
      <c r="Q62" s="1488"/>
      <c r="R62" s="1488"/>
      <c r="S62" s="1488"/>
      <c r="T62" s="1488"/>
      <c r="U62" s="1488"/>
    </row>
    <row r="63" spans="1:21" ht="16.5" thickTop="1" thickBot="1">
      <c r="A63" s="1489" t="s">
        <v>0</v>
      </c>
      <c r="B63" s="1490" t="s">
        <v>28</v>
      </c>
      <c r="C63" s="1490"/>
      <c r="D63" s="1490" t="s">
        <v>45</v>
      </c>
      <c r="E63" s="1490" t="s">
        <v>1</v>
      </c>
      <c r="F63" s="1491" t="s">
        <v>2</v>
      </c>
      <c r="G63" s="1490" t="s">
        <v>3</v>
      </c>
      <c r="H63" s="1490" t="s">
        <v>4</v>
      </c>
      <c r="I63" s="1492" t="s">
        <v>5</v>
      </c>
      <c r="J63" s="1492"/>
      <c r="K63" s="1492"/>
      <c r="L63" s="1492"/>
      <c r="M63" s="1492"/>
      <c r="N63" s="1492"/>
      <c r="O63" s="1492"/>
      <c r="P63" s="1492"/>
      <c r="Q63" s="1492"/>
      <c r="R63" s="1492"/>
      <c r="S63" s="1492"/>
    </row>
    <row r="64" spans="1:21" ht="16.5" thickTop="1" thickBot="1">
      <c r="A64" s="1489"/>
      <c r="B64" s="1490"/>
      <c r="C64" s="1490"/>
      <c r="D64" s="1490"/>
      <c r="E64" s="1490"/>
      <c r="F64" s="1491"/>
      <c r="G64" s="1490"/>
      <c r="H64" s="1490"/>
      <c r="I64" s="705" t="s">
        <v>464</v>
      </c>
      <c r="J64" s="705" t="s">
        <v>465</v>
      </c>
      <c r="K64" s="705" t="s">
        <v>457</v>
      </c>
      <c r="L64" s="705" t="s">
        <v>458</v>
      </c>
      <c r="M64" s="705" t="s">
        <v>459</v>
      </c>
      <c r="N64" s="705" t="s">
        <v>460</v>
      </c>
      <c r="O64" s="705" t="s">
        <v>461</v>
      </c>
      <c r="P64" s="705" t="s">
        <v>462</v>
      </c>
      <c r="Q64" s="1493" t="s">
        <v>463</v>
      </c>
      <c r="R64" s="1493"/>
      <c r="S64" s="706" t="s">
        <v>6</v>
      </c>
    </row>
    <row r="65" spans="1:21" ht="36.75" thickTop="1">
      <c r="A65" s="1489"/>
      <c r="B65" s="1490"/>
      <c r="C65" s="1490"/>
      <c r="D65" s="1490"/>
      <c r="E65" s="1490"/>
      <c r="F65" s="1491"/>
      <c r="G65" s="707" t="s">
        <v>7</v>
      </c>
      <c r="H65" s="1490"/>
      <c r="I65" s="708" t="s">
        <v>69</v>
      </c>
      <c r="J65" s="708" t="s">
        <v>70</v>
      </c>
      <c r="K65" s="708" t="s">
        <v>8</v>
      </c>
      <c r="L65" s="708" t="s">
        <v>71</v>
      </c>
      <c r="M65" s="708" t="s">
        <v>72</v>
      </c>
      <c r="N65" s="708" t="s">
        <v>73</v>
      </c>
      <c r="O65" s="708" t="s">
        <v>74</v>
      </c>
      <c r="P65" s="708" t="s">
        <v>75</v>
      </c>
      <c r="Q65" s="1494" t="s">
        <v>9</v>
      </c>
      <c r="R65" s="1494"/>
      <c r="S65" s="709" t="s">
        <v>6</v>
      </c>
    </row>
    <row r="66" spans="1:21" ht="24">
      <c r="A66" s="710" t="s">
        <v>433</v>
      </c>
      <c r="B66" s="1470" t="s">
        <v>453</v>
      </c>
      <c r="C66" s="1470"/>
      <c r="D66" s="712" t="s">
        <v>32</v>
      </c>
      <c r="E66" s="711" t="s">
        <v>474</v>
      </c>
      <c r="F66" s="713" t="s">
        <v>10</v>
      </c>
      <c r="G66" s="711">
        <v>2025</v>
      </c>
      <c r="H66" s="712" t="s">
        <v>11</v>
      </c>
      <c r="I66" s="714">
        <v>0</v>
      </c>
      <c r="J66" s="714">
        <v>2000000</v>
      </c>
      <c r="K66" s="714">
        <v>60500000</v>
      </c>
      <c r="L66" s="714">
        <v>10300000</v>
      </c>
      <c r="M66" s="714">
        <v>41550000</v>
      </c>
      <c r="N66" s="714">
        <v>0</v>
      </c>
      <c r="O66" s="714">
        <v>8000000</v>
      </c>
      <c r="P66" s="714">
        <v>0</v>
      </c>
      <c r="Q66" s="1495">
        <v>0</v>
      </c>
      <c r="R66" s="1495"/>
      <c r="S66" s="715">
        <v>122350000</v>
      </c>
    </row>
    <row r="67" spans="1:21" ht="24">
      <c r="A67" s="710" t="s">
        <v>433</v>
      </c>
      <c r="B67" s="1470" t="s">
        <v>453</v>
      </c>
      <c r="C67" s="1470"/>
      <c r="D67" s="712" t="s">
        <v>32</v>
      </c>
      <c r="E67" s="711" t="s">
        <v>474</v>
      </c>
      <c r="F67" s="713" t="s">
        <v>10</v>
      </c>
      <c r="G67" s="711">
        <v>2025</v>
      </c>
      <c r="H67" s="712" t="s">
        <v>12</v>
      </c>
      <c r="I67" s="714">
        <v>0</v>
      </c>
      <c r="J67" s="714">
        <v>2000000</v>
      </c>
      <c r="K67" s="714">
        <v>60500000</v>
      </c>
      <c r="L67" s="714">
        <v>10300000</v>
      </c>
      <c r="M67" s="714">
        <v>41526000</v>
      </c>
      <c r="N67" s="714">
        <v>0</v>
      </c>
      <c r="O67" s="714">
        <v>4800000</v>
      </c>
      <c r="P67" s="714">
        <v>0</v>
      </c>
      <c r="Q67" s="1495">
        <v>124000</v>
      </c>
      <c r="R67" s="1495"/>
      <c r="S67" s="715">
        <v>119250000</v>
      </c>
    </row>
    <row r="68" spans="1:21" ht="24">
      <c r="A68" s="710" t="s">
        <v>433</v>
      </c>
      <c r="B68" s="1470" t="s">
        <v>453</v>
      </c>
      <c r="C68" s="1470"/>
      <c r="D68" s="712" t="s">
        <v>32</v>
      </c>
      <c r="E68" s="711" t="s">
        <v>474</v>
      </c>
      <c r="F68" s="713" t="s">
        <v>10</v>
      </c>
      <c r="G68" s="711">
        <v>2025</v>
      </c>
      <c r="H68" s="712" t="s">
        <v>13</v>
      </c>
      <c r="I68" s="714">
        <v>0</v>
      </c>
      <c r="J68" s="714">
        <v>0</v>
      </c>
      <c r="K68" s="714">
        <v>31481727</v>
      </c>
      <c r="L68" s="714">
        <v>5242585</v>
      </c>
      <c r="M68" s="714">
        <v>18083411</v>
      </c>
      <c r="N68" s="714">
        <v>0</v>
      </c>
      <c r="O68" s="714">
        <v>2279346</v>
      </c>
      <c r="P68" s="714">
        <v>0</v>
      </c>
      <c r="Q68" s="1495">
        <v>6000</v>
      </c>
      <c r="R68" s="1495"/>
      <c r="S68" s="715">
        <v>57093069</v>
      </c>
    </row>
    <row r="69" spans="1:21" ht="24">
      <c r="A69" s="710" t="s">
        <v>433</v>
      </c>
      <c r="B69" s="1470" t="s">
        <v>453</v>
      </c>
      <c r="C69" s="1470"/>
      <c r="D69" s="712" t="s">
        <v>32</v>
      </c>
      <c r="E69" s="711" t="s">
        <v>474</v>
      </c>
      <c r="F69" s="713" t="s">
        <v>10</v>
      </c>
      <c r="G69" s="711">
        <v>2025</v>
      </c>
      <c r="H69" s="712" t="s">
        <v>14</v>
      </c>
      <c r="I69" s="714">
        <v>0</v>
      </c>
      <c r="J69" s="714">
        <v>0</v>
      </c>
      <c r="K69" s="714">
        <v>0</v>
      </c>
      <c r="L69" s="714">
        <v>0</v>
      </c>
      <c r="M69" s="714">
        <v>1080000</v>
      </c>
      <c r="N69" s="714">
        <v>0</v>
      </c>
      <c r="O69" s="714">
        <v>0</v>
      </c>
      <c r="P69" s="714">
        <v>0</v>
      </c>
      <c r="Q69" s="1495">
        <v>0</v>
      </c>
      <c r="R69" s="1495"/>
      <c r="S69" s="715">
        <v>1080000</v>
      </c>
    </row>
    <row r="70" spans="1:21">
      <c r="A70" s="710" t="s">
        <v>433</v>
      </c>
      <c r="B70" s="1470" t="s">
        <v>453</v>
      </c>
      <c r="C70" s="1470"/>
      <c r="D70" s="712" t="s">
        <v>32</v>
      </c>
      <c r="E70" s="711"/>
      <c r="F70" s="713" t="s">
        <v>6</v>
      </c>
      <c r="G70" s="711">
        <v>2025</v>
      </c>
      <c r="H70" s="712" t="s">
        <v>11</v>
      </c>
      <c r="I70" s="714">
        <v>0</v>
      </c>
      <c r="J70" s="714">
        <v>2000000</v>
      </c>
      <c r="K70" s="714">
        <v>60500000</v>
      </c>
      <c r="L70" s="714">
        <v>10300000</v>
      </c>
      <c r="M70" s="714">
        <v>41550000</v>
      </c>
      <c r="N70" s="714">
        <v>0</v>
      </c>
      <c r="O70" s="714">
        <v>8000000</v>
      </c>
      <c r="P70" s="714">
        <v>0</v>
      </c>
      <c r="Q70" s="1495">
        <v>0</v>
      </c>
      <c r="R70" s="1495"/>
      <c r="S70" s="715">
        <v>122350000</v>
      </c>
    </row>
    <row r="71" spans="1:21">
      <c r="A71" s="710" t="s">
        <v>433</v>
      </c>
      <c r="B71" s="1470" t="s">
        <v>453</v>
      </c>
      <c r="C71" s="1470"/>
      <c r="D71" s="712" t="s">
        <v>32</v>
      </c>
      <c r="E71" s="711"/>
      <c r="F71" s="713" t="s">
        <v>6</v>
      </c>
      <c r="G71" s="711">
        <v>2025</v>
      </c>
      <c r="H71" s="712" t="s">
        <v>12</v>
      </c>
      <c r="I71" s="714">
        <v>0</v>
      </c>
      <c r="J71" s="714">
        <v>2000000</v>
      </c>
      <c r="K71" s="714">
        <v>60500000</v>
      </c>
      <c r="L71" s="714">
        <v>10300000</v>
      </c>
      <c r="M71" s="714">
        <v>41526000</v>
      </c>
      <c r="N71" s="714">
        <v>0</v>
      </c>
      <c r="O71" s="714">
        <v>4800000</v>
      </c>
      <c r="P71" s="714">
        <v>0</v>
      </c>
      <c r="Q71" s="1495">
        <v>124000</v>
      </c>
      <c r="R71" s="1495"/>
      <c r="S71" s="715">
        <v>119250000</v>
      </c>
    </row>
    <row r="72" spans="1:21">
      <c r="A72" s="710" t="s">
        <v>433</v>
      </c>
      <c r="B72" s="1470" t="s">
        <v>453</v>
      </c>
      <c r="C72" s="1470"/>
      <c r="D72" s="712" t="s">
        <v>32</v>
      </c>
      <c r="E72" s="711"/>
      <c r="F72" s="713" t="s">
        <v>6</v>
      </c>
      <c r="G72" s="711">
        <v>2025</v>
      </c>
      <c r="H72" s="712" t="s">
        <v>13</v>
      </c>
      <c r="I72" s="714">
        <v>0</v>
      </c>
      <c r="J72" s="714">
        <v>0</v>
      </c>
      <c r="K72" s="714">
        <v>31481727</v>
      </c>
      <c r="L72" s="714">
        <v>5242585</v>
      </c>
      <c r="M72" s="714">
        <v>18083411</v>
      </c>
      <c r="N72" s="714">
        <v>0</v>
      </c>
      <c r="O72" s="714">
        <v>2279346</v>
      </c>
      <c r="P72" s="714">
        <v>0</v>
      </c>
      <c r="Q72" s="1495">
        <v>6000</v>
      </c>
      <c r="R72" s="1495"/>
      <c r="S72" s="715">
        <v>57093069</v>
      </c>
    </row>
    <row r="73" spans="1:21">
      <c r="A73" s="710" t="s">
        <v>433</v>
      </c>
      <c r="B73" s="1470" t="s">
        <v>453</v>
      </c>
      <c r="C73" s="1470"/>
      <c r="D73" s="712" t="s">
        <v>32</v>
      </c>
      <c r="E73" s="711"/>
      <c r="F73" s="713" t="s">
        <v>6</v>
      </c>
      <c r="G73" s="711">
        <v>2025</v>
      </c>
      <c r="H73" s="712" t="s">
        <v>14</v>
      </c>
      <c r="I73" s="714">
        <v>0</v>
      </c>
      <c r="J73" s="714">
        <v>0</v>
      </c>
      <c r="K73" s="714">
        <v>0</v>
      </c>
      <c r="L73" s="714">
        <v>0</v>
      </c>
      <c r="M73" s="714">
        <v>1080000</v>
      </c>
      <c r="N73" s="714">
        <v>0</v>
      </c>
      <c r="O73" s="714">
        <v>0</v>
      </c>
      <c r="P73" s="714">
        <v>0</v>
      </c>
      <c r="Q73" s="1495">
        <v>0</v>
      </c>
      <c r="R73" s="1495"/>
      <c r="S73" s="715">
        <v>1080000</v>
      </c>
    </row>
    <row r="74" spans="1:21">
      <c r="A74" s="710" t="s">
        <v>433</v>
      </c>
      <c r="B74" s="1470" t="s">
        <v>453</v>
      </c>
      <c r="C74" s="1470"/>
      <c r="D74" s="712" t="s">
        <v>15</v>
      </c>
      <c r="E74" s="711"/>
      <c r="F74" s="713"/>
      <c r="G74" s="711">
        <v>2025</v>
      </c>
      <c r="H74" s="712"/>
      <c r="I74" s="714">
        <v>0</v>
      </c>
      <c r="J74" s="714">
        <v>2000000</v>
      </c>
      <c r="K74" s="714">
        <v>29018273</v>
      </c>
      <c r="L74" s="714">
        <v>5057415</v>
      </c>
      <c r="M74" s="714">
        <v>23442589</v>
      </c>
      <c r="N74" s="714">
        <v>0</v>
      </c>
      <c r="O74" s="714">
        <v>2520654</v>
      </c>
      <c r="P74" s="714">
        <v>0</v>
      </c>
      <c r="Q74" s="1495">
        <v>118000</v>
      </c>
      <c r="R74" s="1495"/>
      <c r="S74" s="714">
        <v>62156931</v>
      </c>
    </row>
    <row r="75" spans="1:21">
      <c r="A75" s="710" t="s">
        <v>433</v>
      </c>
      <c r="B75" s="1470" t="s">
        <v>453</v>
      </c>
      <c r="C75" s="1470"/>
      <c r="D75" s="712" t="s">
        <v>16</v>
      </c>
      <c r="E75" s="711"/>
      <c r="F75" s="713"/>
      <c r="G75" s="711">
        <v>2025</v>
      </c>
      <c r="H75" s="712"/>
      <c r="I75" s="714">
        <v>0</v>
      </c>
      <c r="J75" s="714">
        <v>0</v>
      </c>
      <c r="K75" s="718">
        <v>0.52035912396694217</v>
      </c>
      <c r="L75" s="718">
        <v>0.5089888349514563</v>
      </c>
      <c r="M75" s="718">
        <v>0.43547201753118531</v>
      </c>
      <c r="N75" s="714">
        <v>0</v>
      </c>
      <c r="O75" s="718">
        <v>0.47486374999999997</v>
      </c>
      <c r="P75" s="714">
        <v>0</v>
      </c>
      <c r="Q75" s="1496">
        <v>4.8387096774193547E-2</v>
      </c>
      <c r="R75" s="1496"/>
      <c r="S75" s="719">
        <v>0.47876787421383649</v>
      </c>
    </row>
    <row r="76" spans="1:21">
      <c r="A76" s="710" t="s">
        <v>433</v>
      </c>
      <c r="B76" s="1470" t="s">
        <v>453</v>
      </c>
      <c r="C76" s="1470"/>
      <c r="D76" s="712" t="s">
        <v>47</v>
      </c>
      <c r="E76" s="711" t="s">
        <v>665</v>
      </c>
      <c r="F76" s="713"/>
      <c r="G76" s="711">
        <v>2025</v>
      </c>
      <c r="H76" s="712" t="s">
        <v>13</v>
      </c>
      <c r="I76" s="714">
        <v>0</v>
      </c>
      <c r="J76" s="714">
        <v>0</v>
      </c>
      <c r="K76" s="714">
        <v>2101299</v>
      </c>
      <c r="L76" s="714">
        <v>167751</v>
      </c>
      <c r="M76" s="714">
        <v>358500</v>
      </c>
      <c r="N76" s="714">
        <v>0</v>
      </c>
      <c r="O76" s="714">
        <v>0</v>
      </c>
      <c r="P76" s="714">
        <v>0</v>
      </c>
      <c r="Q76" s="1495">
        <v>0</v>
      </c>
      <c r="R76" s="1495"/>
      <c r="S76" s="715">
        <v>2627550</v>
      </c>
    </row>
    <row r="77" spans="1:21">
      <c r="A77" s="704"/>
      <c r="B77" s="1497"/>
      <c r="C77" s="1497"/>
      <c r="D77" s="1497"/>
      <c r="E77" s="704"/>
      <c r="F77" s="704"/>
      <c r="G77" s="704"/>
      <c r="H77" s="704"/>
      <c r="I77" s="704"/>
      <c r="J77" s="704"/>
      <c r="K77" s="704"/>
      <c r="L77" s="704"/>
      <c r="M77" s="704"/>
      <c r="N77" s="704"/>
      <c r="O77" s="704"/>
      <c r="P77" s="704"/>
      <c r="Q77" s="704"/>
      <c r="R77" s="704"/>
      <c r="S77" s="704"/>
      <c r="T77" s="704"/>
      <c r="U77" s="704"/>
    </row>
    <row r="78" spans="1:21">
      <c r="A78" s="704"/>
      <c r="B78" s="704"/>
      <c r="C78" s="704"/>
      <c r="D78" s="704"/>
      <c r="E78" s="704"/>
      <c r="F78" s="1503" t="s">
        <v>586</v>
      </c>
      <c r="G78" s="716" t="s">
        <v>577</v>
      </c>
      <c r="H78" s="1504"/>
      <c r="I78" s="1504"/>
      <c r="J78" s="1503" t="s">
        <v>576</v>
      </c>
      <c r="K78" s="716" t="s">
        <v>577</v>
      </c>
      <c r="L78" s="1504"/>
      <c r="M78" s="1504"/>
      <c r="N78" s="704"/>
      <c r="O78" s="704"/>
      <c r="P78" s="704"/>
      <c r="Q78" s="717"/>
      <c r="R78" s="704"/>
      <c r="S78" s="704"/>
      <c r="T78" s="704"/>
      <c r="U78" s="704"/>
    </row>
    <row r="79" spans="1:21">
      <c r="A79" s="704"/>
      <c r="B79" s="704"/>
      <c r="C79" s="704"/>
      <c r="D79" s="704"/>
      <c r="E79" s="704"/>
      <c r="F79" s="1503"/>
      <c r="G79" s="716" t="s">
        <v>579</v>
      </c>
      <c r="H79" s="1504"/>
      <c r="I79" s="1504"/>
      <c r="J79" s="1503"/>
      <c r="K79" s="716" t="s">
        <v>579</v>
      </c>
      <c r="L79" s="1504"/>
      <c r="M79" s="1504"/>
      <c r="N79" s="704"/>
      <c r="O79" s="704"/>
      <c r="P79" s="704"/>
      <c r="Q79" s="704"/>
      <c r="R79" s="704"/>
      <c r="S79" s="704"/>
      <c r="T79" s="704"/>
      <c r="U79" s="704"/>
    </row>
    <row r="80" spans="1:21">
      <c r="A80" s="704"/>
      <c r="B80" s="704"/>
      <c r="C80" s="704"/>
      <c r="D80" s="704"/>
      <c r="E80" s="704"/>
      <c r="F80" s="1503"/>
      <c r="G80" s="716" t="s">
        <v>580</v>
      </c>
      <c r="H80" s="1504"/>
      <c r="I80" s="1504"/>
      <c r="J80" s="1503"/>
      <c r="K80" s="716" t="s">
        <v>580</v>
      </c>
      <c r="L80" s="1504"/>
      <c r="M80" s="1504"/>
      <c r="N80" s="704"/>
      <c r="O80" s="704"/>
      <c r="P80" s="704"/>
      <c r="Q80" s="704"/>
      <c r="R80" s="704"/>
      <c r="S80" s="704"/>
      <c r="T80" s="704"/>
      <c r="U80" s="717"/>
    </row>
    <row r="81" spans="1:21">
      <c r="A81" s="704"/>
      <c r="B81" s="704"/>
      <c r="C81" s="1497"/>
      <c r="D81" s="1497"/>
      <c r="E81" s="1497"/>
      <c r="F81" s="704"/>
      <c r="G81" s="704"/>
      <c r="H81" s="704"/>
      <c r="I81" s="704"/>
      <c r="J81" s="704"/>
      <c r="K81" s="704"/>
      <c r="L81" s="704"/>
      <c r="M81" s="704"/>
      <c r="N81" s="704"/>
      <c r="O81" s="704"/>
      <c r="P81" s="704"/>
      <c r="Q81" s="704"/>
      <c r="R81" s="704"/>
      <c r="S81" s="704"/>
      <c r="T81" s="704"/>
      <c r="U81" s="717"/>
    </row>
    <row r="84" spans="1:21">
      <c r="A84" s="401"/>
      <c r="B84" s="1"/>
      <c r="C84" s="1"/>
      <c r="D84" s="1"/>
      <c r="E84" s="1"/>
      <c r="F84" s="1"/>
      <c r="G84" s="1"/>
      <c r="H84" s="1"/>
      <c r="I84" s="1"/>
      <c r="J84" s="1"/>
      <c r="K84" s="1"/>
      <c r="L84" s="1"/>
      <c r="M84" s="1"/>
      <c r="N84" s="1"/>
      <c r="O84" s="1"/>
      <c r="P84" s="1"/>
      <c r="Q84" s="1"/>
      <c r="R84" s="1"/>
    </row>
    <row r="85" spans="1:21">
      <c r="A85" s="1498" t="s">
        <v>78</v>
      </c>
      <c r="B85" s="1498"/>
      <c r="C85" s="1498"/>
      <c r="D85" s="1498"/>
      <c r="E85" s="1498"/>
      <c r="F85" s="1498"/>
      <c r="G85" s="1498"/>
      <c r="H85" s="1498"/>
      <c r="I85" s="1498"/>
      <c r="J85" s="1498"/>
      <c r="K85" s="1498"/>
      <c r="L85" s="1498"/>
      <c r="M85" s="1498"/>
      <c r="N85" s="1498"/>
      <c r="O85" s="1498"/>
      <c r="P85" s="1498"/>
      <c r="Q85" s="1498"/>
      <c r="R85" s="1498"/>
    </row>
    <row r="86" spans="1:21">
      <c r="A86" s="1499" t="s">
        <v>582</v>
      </c>
      <c r="B86" s="1499"/>
      <c r="C86" s="1499"/>
      <c r="D86" s="1499"/>
      <c r="E86" s="1499"/>
      <c r="F86" s="1499"/>
      <c r="G86" s="1499"/>
      <c r="H86" s="1499"/>
      <c r="I86" s="1499"/>
      <c r="J86" s="1499"/>
      <c r="K86" s="1499"/>
      <c r="L86" s="1499"/>
      <c r="M86" s="1499"/>
      <c r="N86" s="1499"/>
      <c r="O86" s="1499"/>
      <c r="P86" s="1499"/>
      <c r="Q86" s="1499"/>
      <c r="R86" s="1499"/>
    </row>
    <row r="87" spans="1:21" ht="15.75" thickBot="1">
      <c r="A87" s="1500" t="s">
        <v>17</v>
      </c>
      <c r="B87" s="1500"/>
      <c r="C87" s="1500"/>
      <c r="D87" s="1500"/>
      <c r="E87" s="1500"/>
      <c r="F87" s="1500"/>
      <c r="G87" s="1500"/>
      <c r="H87" s="1500"/>
      <c r="I87" s="1500"/>
      <c r="J87" s="1500"/>
      <c r="K87" s="1500"/>
      <c r="L87" s="1500"/>
      <c r="M87" s="1500"/>
      <c r="N87" s="1500"/>
      <c r="O87" s="1500"/>
      <c r="P87" s="1500"/>
      <c r="Q87" s="1500"/>
      <c r="R87" s="1500"/>
    </row>
    <row r="88" spans="1:21" ht="24.75" thickTop="1">
      <c r="A88" s="60" t="s">
        <v>18</v>
      </c>
      <c r="B88" s="1501" t="s">
        <v>19</v>
      </c>
      <c r="C88" s="1501"/>
      <c r="D88" s="1501"/>
      <c r="E88" s="61" t="s">
        <v>20</v>
      </c>
      <c r="F88" s="1501">
        <v>14</v>
      </c>
      <c r="G88" s="1501"/>
      <c r="H88" s="1501"/>
      <c r="I88" s="1501"/>
      <c r="J88" s="1501"/>
      <c r="K88" s="1501"/>
      <c r="L88" s="1501"/>
      <c r="M88" s="1501"/>
      <c r="N88" s="1501"/>
      <c r="O88" s="1501"/>
      <c r="P88" s="1501"/>
      <c r="Q88" s="1501"/>
      <c r="R88" s="1502"/>
    </row>
    <row r="89" spans="1:21">
      <c r="A89" s="62" t="s">
        <v>322</v>
      </c>
      <c r="B89" s="1512" t="s">
        <v>32</v>
      </c>
      <c r="C89" s="1512"/>
      <c r="D89" s="1512"/>
      <c r="E89" s="63" t="s">
        <v>49</v>
      </c>
      <c r="F89" s="1513">
        <v>3310</v>
      </c>
      <c r="G89" s="1513"/>
      <c r="H89" s="1513"/>
      <c r="I89" s="1513"/>
      <c r="J89" s="1513"/>
      <c r="K89" s="1513"/>
      <c r="L89" s="1513"/>
      <c r="M89" s="1513"/>
      <c r="N89" s="1513"/>
      <c r="O89" s="1513"/>
      <c r="P89" s="1513"/>
      <c r="Q89" s="1513"/>
      <c r="R89" s="1514"/>
    </row>
    <row r="90" spans="1:21">
      <c r="A90" s="1515" t="s">
        <v>79</v>
      </c>
      <c r="B90" s="1518" t="s">
        <v>80</v>
      </c>
      <c r="C90" s="1521" t="s">
        <v>81</v>
      </c>
      <c r="D90" s="1524" t="s">
        <v>51</v>
      </c>
      <c r="E90" s="1525"/>
      <c r="F90" s="1526"/>
      <c r="G90" s="1527" t="s">
        <v>82</v>
      </c>
      <c r="H90" s="1528"/>
      <c r="I90" s="1529"/>
      <c r="J90" s="1527" t="s">
        <v>82</v>
      </c>
      <c r="K90" s="1528"/>
      <c r="L90" s="1529"/>
      <c r="M90" s="1527" t="s">
        <v>82</v>
      </c>
      <c r="N90" s="1528"/>
      <c r="O90" s="1529"/>
      <c r="P90" s="1527" t="s">
        <v>83</v>
      </c>
      <c r="Q90" s="1528"/>
      <c r="R90" s="1530"/>
    </row>
    <row r="91" spans="1:21" ht="27">
      <c r="A91" s="1516"/>
      <c r="B91" s="1519"/>
      <c r="C91" s="1522"/>
      <c r="D91" s="386" t="s">
        <v>327</v>
      </c>
      <c r="E91" s="391" t="s">
        <v>329</v>
      </c>
      <c r="F91" s="6" t="s">
        <v>331</v>
      </c>
      <c r="G91" s="390" t="s">
        <v>333</v>
      </c>
      <c r="H91" s="391" t="s">
        <v>335</v>
      </c>
      <c r="I91" s="389" t="s">
        <v>331</v>
      </c>
      <c r="J91" s="390" t="s">
        <v>333</v>
      </c>
      <c r="K91" s="1531" t="s">
        <v>84</v>
      </c>
      <c r="L91" s="1533" t="s">
        <v>85</v>
      </c>
      <c r="M91" s="1535" t="s">
        <v>86</v>
      </c>
      <c r="N91" s="1531" t="s">
        <v>87</v>
      </c>
      <c r="O91" s="1533" t="s">
        <v>88</v>
      </c>
      <c r="P91" s="1535" t="s">
        <v>89</v>
      </c>
      <c r="Q91" s="1531" t="s">
        <v>90</v>
      </c>
      <c r="R91" s="1505" t="s">
        <v>91</v>
      </c>
    </row>
    <row r="92" spans="1:21" ht="36">
      <c r="A92" s="1517"/>
      <c r="B92" s="1520"/>
      <c r="C92" s="1523"/>
      <c r="D92" s="387" t="s">
        <v>328</v>
      </c>
      <c r="E92" s="392" t="s">
        <v>330</v>
      </c>
      <c r="F92" s="385" t="s">
        <v>332</v>
      </c>
      <c r="G92" s="387" t="s">
        <v>334</v>
      </c>
      <c r="H92" s="392" t="s">
        <v>336</v>
      </c>
      <c r="I92" s="388" t="s">
        <v>337</v>
      </c>
      <c r="J92" s="387" t="s">
        <v>338</v>
      </c>
      <c r="K92" s="1532"/>
      <c r="L92" s="1534"/>
      <c r="M92" s="1536"/>
      <c r="N92" s="1532"/>
      <c r="O92" s="1534"/>
      <c r="P92" s="1536"/>
      <c r="Q92" s="1532"/>
      <c r="R92" s="1506"/>
    </row>
    <row r="93" spans="1:21" ht="15.75" thickBot="1">
      <c r="A93" s="64"/>
      <c r="B93" s="7"/>
      <c r="C93" s="7"/>
      <c r="D93" s="7">
        <v>-1</v>
      </c>
      <c r="E93" s="7">
        <v>-2</v>
      </c>
      <c r="F93" s="7">
        <v>-3</v>
      </c>
      <c r="G93" s="7">
        <v>-4</v>
      </c>
      <c r="H93" s="7">
        <v>-5</v>
      </c>
      <c r="I93" s="7">
        <v>-6</v>
      </c>
      <c r="J93" s="7">
        <v>-7</v>
      </c>
      <c r="K93" s="7">
        <v>-8</v>
      </c>
      <c r="L93" s="7">
        <v>-9</v>
      </c>
      <c r="M93" s="7">
        <v>-10</v>
      </c>
      <c r="N93" s="7">
        <v>-11</v>
      </c>
      <c r="O93" s="7">
        <v>-12</v>
      </c>
      <c r="P93" s="7">
        <v>-13</v>
      </c>
      <c r="Q93" s="7">
        <v>-14</v>
      </c>
      <c r="R93" s="8">
        <v>-15</v>
      </c>
    </row>
    <row r="94" spans="1:21" ht="22.5" customHeight="1" thickTop="1">
      <c r="A94" s="1507" t="s">
        <v>92</v>
      </c>
      <c r="B94" s="1508"/>
      <c r="C94" s="9"/>
      <c r="D94" s="10"/>
      <c r="E94" s="9"/>
      <c r="F94" s="10"/>
      <c r="G94" s="9"/>
      <c r="H94" s="10"/>
      <c r="I94" s="11"/>
      <c r="J94" s="9"/>
      <c r="K94" s="10"/>
      <c r="L94" s="11"/>
      <c r="M94" s="9"/>
      <c r="N94" s="10"/>
      <c r="O94" s="11"/>
      <c r="P94" s="9"/>
      <c r="Q94" s="10"/>
      <c r="R94" s="65"/>
    </row>
    <row r="95" spans="1:21" ht="12.75" customHeight="1">
      <c r="A95" s="66" t="s">
        <v>136</v>
      </c>
      <c r="B95" s="67" t="s">
        <v>137</v>
      </c>
      <c r="C95" s="68" t="s">
        <v>93</v>
      </c>
      <c r="D95" s="69">
        <v>1823</v>
      </c>
      <c r="E95" s="69">
        <v>55988082</v>
      </c>
      <c r="F95" s="69">
        <v>30712</v>
      </c>
      <c r="G95" s="70">
        <v>2000</v>
      </c>
      <c r="H95" s="69">
        <v>93350000</v>
      </c>
      <c r="I95" s="69">
        <v>46675</v>
      </c>
      <c r="J95" s="69">
        <v>2000</v>
      </c>
      <c r="K95" s="69">
        <v>91650000</v>
      </c>
      <c r="L95" s="69">
        <v>45825</v>
      </c>
      <c r="M95" s="69">
        <v>1599</v>
      </c>
      <c r="N95" s="69">
        <v>45551919</v>
      </c>
      <c r="O95" s="69">
        <v>28488</v>
      </c>
      <c r="P95" s="69">
        <v>-2224</v>
      </c>
      <c r="Q95" s="69">
        <v>-18187</v>
      </c>
      <c r="R95" s="69">
        <v>-17337</v>
      </c>
    </row>
    <row r="96" spans="1:21" ht="12.75" customHeight="1">
      <c r="A96" s="66" t="s">
        <v>138</v>
      </c>
      <c r="B96" s="67" t="s">
        <v>139</v>
      </c>
      <c r="C96" s="68" t="s">
        <v>93</v>
      </c>
      <c r="D96" s="69">
        <v>2160</v>
      </c>
      <c r="E96" s="69">
        <v>10580179</v>
      </c>
      <c r="F96" s="69">
        <v>4898</v>
      </c>
      <c r="G96" s="70">
        <v>3000</v>
      </c>
      <c r="H96" s="69">
        <v>27000000</v>
      </c>
      <c r="I96" s="69">
        <v>9000</v>
      </c>
      <c r="J96" s="69">
        <v>3000</v>
      </c>
      <c r="K96" s="69">
        <v>25600000</v>
      </c>
      <c r="L96" s="69">
        <v>8533</v>
      </c>
      <c r="M96" s="69">
        <v>2452</v>
      </c>
      <c r="N96" s="69">
        <v>11541150</v>
      </c>
      <c r="O96" s="69">
        <v>4707</v>
      </c>
      <c r="P96" s="70">
        <v>-191</v>
      </c>
      <c r="Q96" s="69">
        <v>-4293</v>
      </c>
      <c r="R96" s="69">
        <v>-3827</v>
      </c>
    </row>
    <row r="97" spans="1:18" ht="12.75" customHeight="1">
      <c r="A97" s="66" t="s">
        <v>140</v>
      </c>
      <c r="B97" s="67" t="s">
        <v>141</v>
      </c>
      <c r="C97" s="68" t="s">
        <v>94</v>
      </c>
      <c r="D97" s="70">
        <v>28</v>
      </c>
      <c r="E97" s="69">
        <v>330960</v>
      </c>
      <c r="F97" s="69">
        <v>11820</v>
      </c>
      <c r="G97" s="70">
        <v>14</v>
      </c>
      <c r="H97" s="69">
        <v>1000000</v>
      </c>
      <c r="I97" s="69">
        <v>71429</v>
      </c>
      <c r="J97" s="70">
        <v>14</v>
      </c>
      <c r="K97" s="69">
        <v>1000000</v>
      </c>
      <c r="L97" s="69">
        <v>71429</v>
      </c>
      <c r="M97" s="70">
        <v>11</v>
      </c>
      <c r="N97" s="69">
        <v>411480</v>
      </c>
      <c r="O97" s="69">
        <v>37407</v>
      </c>
      <c r="P97" s="69">
        <v>25587</v>
      </c>
      <c r="Q97" s="69">
        <v>-34021</v>
      </c>
      <c r="R97" s="69">
        <v>-34021</v>
      </c>
    </row>
    <row r="98" spans="1:18" ht="12.75" customHeight="1">
      <c r="A98" s="66" t="s">
        <v>142</v>
      </c>
      <c r="B98" s="67" t="s">
        <v>143</v>
      </c>
      <c r="C98" s="68" t="s">
        <v>94</v>
      </c>
      <c r="D98" s="70"/>
      <c r="E98" s="70">
        <v>0</v>
      </c>
      <c r="F98" s="70"/>
      <c r="G98" s="70">
        <v>20</v>
      </c>
      <c r="H98" s="69">
        <v>1000000</v>
      </c>
      <c r="I98" s="69">
        <v>50000</v>
      </c>
      <c r="J98" s="70">
        <v>20</v>
      </c>
      <c r="K98" s="69">
        <v>1000000</v>
      </c>
      <c r="L98" s="69">
        <v>50000</v>
      </c>
      <c r="M98" s="70">
        <v>0</v>
      </c>
      <c r="N98" s="70">
        <v>0</v>
      </c>
      <c r="O98" s="70">
        <v>0</v>
      </c>
      <c r="P98" s="70">
        <v>0</v>
      </c>
      <c r="Q98" s="69">
        <v>-50000</v>
      </c>
      <c r="R98" s="69">
        <v>-50000</v>
      </c>
    </row>
    <row r="99" spans="1:18" ht="12.75" customHeight="1">
      <c r="A99" s="66" t="s">
        <v>97</v>
      </c>
      <c r="B99" s="67" t="s">
        <v>6</v>
      </c>
      <c r="C99" s="68"/>
      <c r="D99" s="70"/>
      <c r="E99" s="69">
        <v>66899221</v>
      </c>
      <c r="F99" s="70"/>
      <c r="G99" s="70">
        <v>5034</v>
      </c>
      <c r="H99" s="69">
        <v>122350000</v>
      </c>
      <c r="I99" s="69">
        <v>24305</v>
      </c>
      <c r="J99" s="69">
        <v>5034</v>
      </c>
      <c r="K99" s="69">
        <v>119250000</v>
      </c>
      <c r="L99" s="69">
        <v>175787</v>
      </c>
      <c r="M99" s="69">
        <v>4062</v>
      </c>
      <c r="N99" s="69">
        <v>57504549</v>
      </c>
      <c r="O99" s="69">
        <v>70602</v>
      </c>
      <c r="P99" s="69">
        <v>23172</v>
      </c>
      <c r="Q99" s="69">
        <v>-106502</v>
      </c>
      <c r="R99" s="69">
        <v>-105185</v>
      </c>
    </row>
    <row r="100" spans="1:18" ht="22.5" customHeight="1">
      <c r="A100" s="1509" t="s">
        <v>98</v>
      </c>
      <c r="B100" s="1510"/>
      <c r="C100" s="9"/>
      <c r="D100" s="10"/>
      <c r="E100" s="9"/>
      <c r="F100" s="10"/>
      <c r="G100" s="9"/>
      <c r="H100" s="10"/>
      <c r="I100" s="11"/>
      <c r="J100" s="9"/>
      <c r="K100" s="10"/>
      <c r="L100" s="11"/>
      <c r="M100" s="9"/>
      <c r="N100" s="10"/>
      <c r="O100" s="11"/>
      <c r="P100" s="9"/>
      <c r="Q100" s="10"/>
      <c r="R100" s="65"/>
    </row>
    <row r="101" spans="1:18" ht="12.75" customHeight="1">
      <c r="A101" s="122" t="s">
        <v>136</v>
      </c>
      <c r="B101" s="40" t="s">
        <v>137</v>
      </c>
      <c r="C101" s="123" t="s">
        <v>93</v>
      </c>
      <c r="D101" s="124"/>
      <c r="E101" s="125">
        <v>12868553</v>
      </c>
      <c r="F101" s="124"/>
      <c r="G101" s="124"/>
      <c r="H101" s="125">
        <v>2711395</v>
      </c>
      <c r="I101" s="124"/>
      <c r="J101" s="124"/>
      <c r="K101" s="124">
        <v>2711395</v>
      </c>
      <c r="L101" s="124"/>
      <c r="M101" s="124"/>
      <c r="N101" s="125">
        <v>2627550</v>
      </c>
      <c r="O101" s="124"/>
      <c r="P101" s="124"/>
      <c r="Q101" s="124"/>
      <c r="R101" s="126"/>
    </row>
    <row r="102" spans="1:18" ht="12.75" customHeight="1" thickBot="1">
      <c r="A102" s="122" t="s">
        <v>97</v>
      </c>
      <c r="B102" s="40" t="s">
        <v>6</v>
      </c>
      <c r="C102" s="123"/>
      <c r="D102" s="124"/>
      <c r="E102" s="125">
        <v>12868553</v>
      </c>
      <c r="F102" s="124"/>
      <c r="G102" s="124"/>
      <c r="H102" s="125">
        <v>2711395</v>
      </c>
      <c r="I102" s="124"/>
      <c r="J102" s="124"/>
      <c r="K102" s="125">
        <v>2711395</v>
      </c>
      <c r="L102" s="124"/>
      <c r="M102" s="124"/>
      <c r="N102" s="125">
        <v>2627550</v>
      </c>
      <c r="O102" s="124"/>
      <c r="P102" s="124"/>
      <c r="Q102" s="124"/>
      <c r="R102" s="126"/>
    </row>
    <row r="103" spans="1:18" ht="12.75" customHeight="1" thickTop="1">
      <c r="A103" s="1511"/>
      <c r="B103" s="1511"/>
      <c r="C103" s="1511"/>
      <c r="D103" s="1511"/>
      <c r="E103" s="1511"/>
      <c r="F103" s="1511"/>
      <c r="G103" s="1511"/>
      <c r="H103" s="1511"/>
      <c r="I103" s="1511"/>
      <c r="J103" s="1511"/>
      <c r="K103" s="1511"/>
      <c r="L103" s="1511"/>
      <c r="M103" s="1511"/>
      <c r="N103" s="1511"/>
      <c r="O103" s="1511"/>
      <c r="P103" s="1511"/>
      <c r="Q103" s="1511"/>
      <c r="R103" s="1511"/>
    </row>
    <row r="104" spans="1:18" ht="12.75" customHeight="1">
      <c r="A104" s="401"/>
      <c r="B104" s="1"/>
      <c r="C104" s="1"/>
      <c r="D104" s="1"/>
      <c r="E104" s="1"/>
      <c r="F104" s="1"/>
      <c r="G104" s="1"/>
      <c r="H104" s="1"/>
      <c r="I104" s="1"/>
      <c r="J104" s="1"/>
      <c r="K104" s="1"/>
      <c r="L104" s="1"/>
      <c r="M104" s="1"/>
      <c r="N104" s="1"/>
      <c r="O104" s="1"/>
      <c r="P104" s="1"/>
      <c r="Q104" s="1"/>
      <c r="R104" s="1"/>
    </row>
    <row r="105" spans="1:18" ht="12.75" customHeight="1">
      <c r="A105" s="1"/>
      <c r="B105" s="1"/>
      <c r="C105" s="1537" t="s">
        <v>586</v>
      </c>
      <c r="D105" s="1538"/>
      <c r="E105" s="394" t="s">
        <v>577</v>
      </c>
      <c r="F105" s="1306"/>
      <c r="G105" s="1307"/>
      <c r="H105" s="1300" t="s">
        <v>576</v>
      </c>
      <c r="I105" s="1301"/>
      <c r="J105" s="394" t="s">
        <v>577</v>
      </c>
      <c r="K105" s="1306"/>
      <c r="L105" s="1307"/>
      <c r="M105" s="1"/>
      <c r="N105" s="1"/>
      <c r="O105" s="1"/>
      <c r="P105" s="1"/>
      <c r="Q105" s="1"/>
      <c r="R105" s="1"/>
    </row>
    <row r="106" spans="1:18" ht="12.75" customHeight="1">
      <c r="A106" s="1"/>
      <c r="B106" s="1"/>
      <c r="C106" s="1539"/>
      <c r="D106" s="1540"/>
      <c r="E106" s="394" t="s">
        <v>579</v>
      </c>
      <c r="F106" s="1306"/>
      <c r="G106" s="1307"/>
      <c r="H106" s="1302"/>
      <c r="I106" s="1303"/>
      <c r="J106" s="394" t="s">
        <v>579</v>
      </c>
      <c r="K106" s="1306"/>
      <c r="L106" s="1307"/>
      <c r="M106" s="1"/>
      <c r="N106" s="1"/>
      <c r="O106" s="1"/>
      <c r="P106" s="1"/>
      <c r="Q106" s="1"/>
      <c r="R106" s="1"/>
    </row>
    <row r="107" spans="1:18" ht="12.75" customHeight="1">
      <c r="A107" s="1"/>
      <c r="B107" s="1"/>
      <c r="C107" s="1539"/>
      <c r="D107" s="1540"/>
      <c r="E107" s="394" t="s">
        <v>580</v>
      </c>
      <c r="F107" s="1306"/>
      <c r="G107" s="1307"/>
      <c r="H107" s="1304"/>
      <c r="I107" s="1305"/>
      <c r="J107" s="394" t="s">
        <v>580</v>
      </c>
      <c r="K107" s="1306"/>
      <c r="L107" s="1307"/>
      <c r="M107" s="1"/>
      <c r="N107" s="1"/>
      <c r="O107" s="1"/>
      <c r="P107" s="1"/>
      <c r="Q107" s="1"/>
      <c r="R107" s="1"/>
    </row>
    <row r="108" spans="1:18" ht="12.75" customHeight="1"/>
    <row r="109" spans="1:18" ht="12.75" customHeight="1"/>
    <row r="110" spans="1:18" ht="12.75" customHeight="1"/>
    <row r="111" spans="1:18" ht="12.75" customHeight="1"/>
    <row r="112" spans="1:18" ht="12.75" customHeight="1"/>
    <row r="113" spans="1:20" ht="12.75" customHeight="1">
      <c r="A113" s="720"/>
      <c r="B113" s="720"/>
      <c r="C113" s="1541" t="s">
        <v>146</v>
      </c>
      <c r="D113" s="1541"/>
      <c r="E113" s="1541"/>
      <c r="F113" s="1541"/>
      <c r="G113" s="1541"/>
      <c r="H113" s="1541"/>
      <c r="I113" s="1541"/>
      <c r="J113" s="1541"/>
      <c r="K113" s="1541"/>
      <c r="L113" s="1541"/>
      <c r="M113" s="1541"/>
      <c r="N113" s="1541"/>
      <c r="O113" s="1541"/>
      <c r="P113" s="1541"/>
      <c r="Q113" s="1541"/>
      <c r="R113" s="1541"/>
      <c r="S113" s="1541"/>
      <c r="T113" s="1541"/>
    </row>
    <row r="114" spans="1:20" ht="12.75" customHeight="1" thickBot="1">
      <c r="A114" s="720"/>
      <c r="B114" s="720"/>
      <c r="C114" s="1542" t="s">
        <v>582</v>
      </c>
      <c r="D114" s="1542"/>
      <c r="E114" s="1542"/>
      <c r="F114" s="1542"/>
      <c r="G114" s="1542"/>
      <c r="H114" s="1542"/>
      <c r="I114" s="1542"/>
      <c r="J114" s="1542"/>
      <c r="K114" s="1542"/>
      <c r="L114" s="1542"/>
      <c r="M114" s="1542"/>
      <c r="N114" s="1542"/>
      <c r="O114" s="1542"/>
      <c r="P114" s="1542"/>
      <c r="Q114" s="1542"/>
      <c r="R114" s="1542"/>
      <c r="S114" s="1542"/>
      <c r="T114" s="1542"/>
    </row>
    <row r="115" spans="1:20" ht="12.75" customHeight="1" thickTop="1" thickBot="1">
      <c r="A115" s="1543" t="s">
        <v>0</v>
      </c>
      <c r="B115" s="1544" t="s">
        <v>28</v>
      </c>
      <c r="C115" s="1544" t="s">
        <v>45</v>
      </c>
      <c r="D115" s="1544" t="s">
        <v>147</v>
      </c>
      <c r="E115" s="1545" t="s">
        <v>80</v>
      </c>
      <c r="F115" s="1545"/>
      <c r="G115" s="1544" t="s">
        <v>46</v>
      </c>
      <c r="H115" s="1544" t="s">
        <v>148</v>
      </c>
      <c r="I115" s="1546" t="s">
        <v>5</v>
      </c>
      <c r="J115" s="1546"/>
      <c r="K115" s="1546"/>
      <c r="L115" s="1546"/>
      <c r="M115" s="1546"/>
      <c r="N115" s="1546"/>
      <c r="O115" s="1546"/>
      <c r="P115" s="1546"/>
      <c r="Q115" s="1546"/>
      <c r="R115" s="1546"/>
    </row>
    <row r="116" spans="1:20" ht="12.75" customHeight="1" thickTop="1" thickBot="1">
      <c r="A116" s="1543"/>
      <c r="B116" s="1544"/>
      <c r="C116" s="1544"/>
      <c r="D116" s="1544"/>
      <c r="E116" s="1545"/>
      <c r="F116" s="1545"/>
      <c r="G116" s="1544"/>
      <c r="H116" s="1544"/>
      <c r="I116" s="1547" t="s">
        <v>6</v>
      </c>
      <c r="J116" s="721" t="s">
        <v>464</v>
      </c>
      <c r="K116" s="721" t="s">
        <v>465</v>
      </c>
      <c r="L116" s="721" t="s">
        <v>457</v>
      </c>
      <c r="M116" s="721" t="s">
        <v>458</v>
      </c>
      <c r="N116" s="721" t="s">
        <v>459</v>
      </c>
      <c r="O116" s="721"/>
      <c r="P116" s="721" t="s">
        <v>461</v>
      </c>
      <c r="Q116" s="721" t="s">
        <v>462</v>
      </c>
      <c r="R116" s="722" t="s">
        <v>463</v>
      </c>
    </row>
    <row r="117" spans="1:20" ht="27.75" customHeight="1" thickTop="1">
      <c r="A117" s="1543"/>
      <c r="B117" s="1544"/>
      <c r="C117" s="1544"/>
      <c r="D117" s="1544"/>
      <c r="E117" s="1545"/>
      <c r="F117" s="1545"/>
      <c r="G117" s="1544"/>
      <c r="H117" s="1544"/>
      <c r="I117" s="1547"/>
      <c r="J117" s="723" t="s">
        <v>467</v>
      </c>
      <c r="K117" s="723" t="s">
        <v>468</v>
      </c>
      <c r="L117" s="723" t="s">
        <v>8</v>
      </c>
      <c r="M117" s="723" t="s">
        <v>469</v>
      </c>
      <c r="N117" s="723" t="s">
        <v>470</v>
      </c>
      <c r="O117" s="723"/>
      <c r="P117" s="723" t="s">
        <v>472</v>
      </c>
      <c r="Q117" s="723" t="s">
        <v>473</v>
      </c>
      <c r="R117" s="724" t="s">
        <v>149</v>
      </c>
    </row>
    <row r="118" spans="1:20" ht="12.75" customHeight="1">
      <c r="A118" s="725" t="s">
        <v>433</v>
      </c>
      <c r="B118" s="726" t="s">
        <v>453</v>
      </c>
      <c r="C118" s="727" t="s">
        <v>32</v>
      </c>
      <c r="D118" s="726" t="s">
        <v>136</v>
      </c>
      <c r="E118" s="1548" t="s">
        <v>137</v>
      </c>
      <c r="F118" s="1548"/>
      <c r="G118" s="728" t="s">
        <v>11</v>
      </c>
      <c r="H118" s="729">
        <v>2000</v>
      </c>
      <c r="I118" s="730">
        <v>93350000</v>
      </c>
      <c r="J118" s="730">
        <v>0</v>
      </c>
      <c r="K118" s="730">
        <v>0</v>
      </c>
      <c r="L118" s="730">
        <v>60500000</v>
      </c>
      <c r="M118" s="730">
        <v>10300000</v>
      </c>
      <c r="N118" s="730">
        <v>18550000</v>
      </c>
      <c r="O118" s="730"/>
      <c r="P118" s="730">
        <v>4000000</v>
      </c>
      <c r="Q118" s="730">
        <v>0</v>
      </c>
      <c r="R118" s="731">
        <v>0</v>
      </c>
    </row>
    <row r="119" spans="1:20" ht="24.95" customHeight="1">
      <c r="A119" s="725" t="s">
        <v>433</v>
      </c>
      <c r="B119" s="726" t="s">
        <v>453</v>
      </c>
      <c r="C119" s="727" t="s">
        <v>32</v>
      </c>
      <c r="D119" s="726" t="s">
        <v>136</v>
      </c>
      <c r="E119" s="1548" t="s">
        <v>137</v>
      </c>
      <c r="F119" s="1548"/>
      <c r="G119" s="728" t="s">
        <v>12</v>
      </c>
      <c r="H119" s="729">
        <v>2000</v>
      </c>
      <c r="I119" s="730">
        <v>91650000</v>
      </c>
      <c r="J119" s="730">
        <v>0</v>
      </c>
      <c r="K119" s="730">
        <v>0</v>
      </c>
      <c r="L119" s="730">
        <v>60500000</v>
      </c>
      <c r="M119" s="730">
        <v>10300000</v>
      </c>
      <c r="N119" s="730">
        <v>18526000</v>
      </c>
      <c r="O119" s="730"/>
      <c r="P119" s="730">
        <v>2200000</v>
      </c>
      <c r="Q119" s="730">
        <v>0</v>
      </c>
      <c r="R119" s="731">
        <v>124000</v>
      </c>
    </row>
    <row r="120" spans="1:20" ht="24.95" customHeight="1">
      <c r="A120" s="725" t="s">
        <v>433</v>
      </c>
      <c r="B120" s="726" t="s">
        <v>453</v>
      </c>
      <c r="C120" s="727" t="s">
        <v>32</v>
      </c>
      <c r="D120" s="726" t="s">
        <v>136</v>
      </c>
      <c r="E120" s="1548" t="s">
        <v>137</v>
      </c>
      <c r="F120" s="1548"/>
      <c r="G120" s="728" t="s">
        <v>13</v>
      </c>
      <c r="H120" s="729">
        <v>1599</v>
      </c>
      <c r="I120" s="730">
        <v>45582919</v>
      </c>
      <c r="J120" s="730">
        <v>0</v>
      </c>
      <c r="K120" s="730">
        <v>0</v>
      </c>
      <c r="L120" s="730">
        <v>31481727</v>
      </c>
      <c r="M120" s="730">
        <v>5242585</v>
      </c>
      <c r="N120" s="730">
        <v>7751711</v>
      </c>
      <c r="O120" s="730"/>
      <c r="P120" s="730">
        <v>1069896</v>
      </c>
      <c r="Q120" s="730">
        <v>0</v>
      </c>
      <c r="R120" s="731">
        <v>6000</v>
      </c>
    </row>
    <row r="121" spans="1:20" ht="24.95" customHeight="1">
      <c r="A121" s="725" t="s">
        <v>433</v>
      </c>
      <c r="B121" s="726" t="s">
        <v>453</v>
      </c>
      <c r="C121" s="727" t="s">
        <v>32</v>
      </c>
      <c r="D121" s="726" t="s">
        <v>138</v>
      </c>
      <c r="E121" s="1548" t="s">
        <v>139</v>
      </c>
      <c r="F121" s="1548"/>
      <c r="G121" s="728" t="s">
        <v>11</v>
      </c>
      <c r="H121" s="729">
        <v>3000</v>
      </c>
      <c r="I121" s="730">
        <v>27000000</v>
      </c>
      <c r="J121" s="730">
        <v>0</v>
      </c>
      <c r="K121" s="730">
        <v>0</v>
      </c>
      <c r="L121" s="730">
        <v>0</v>
      </c>
      <c r="M121" s="730">
        <v>0</v>
      </c>
      <c r="N121" s="730">
        <v>23000000</v>
      </c>
      <c r="O121" s="730"/>
      <c r="P121" s="730">
        <v>4000000</v>
      </c>
      <c r="Q121" s="730">
        <v>0</v>
      </c>
      <c r="R121" s="731">
        <v>0</v>
      </c>
    </row>
    <row r="122" spans="1:20" ht="24.95" customHeight="1">
      <c r="A122" s="725" t="s">
        <v>433</v>
      </c>
      <c r="B122" s="726" t="s">
        <v>453</v>
      </c>
      <c r="C122" s="727" t="s">
        <v>32</v>
      </c>
      <c r="D122" s="726" t="s">
        <v>138</v>
      </c>
      <c r="E122" s="1548" t="s">
        <v>139</v>
      </c>
      <c r="F122" s="1548"/>
      <c r="G122" s="728" t="s">
        <v>12</v>
      </c>
      <c r="H122" s="729">
        <v>3000</v>
      </c>
      <c r="I122" s="730">
        <v>25600000</v>
      </c>
      <c r="J122" s="730">
        <v>0</v>
      </c>
      <c r="K122" s="730">
        <v>0</v>
      </c>
      <c r="L122" s="730">
        <v>0</v>
      </c>
      <c r="M122" s="730">
        <v>0</v>
      </c>
      <c r="N122" s="730">
        <v>23000000</v>
      </c>
      <c r="O122" s="730"/>
      <c r="P122" s="730">
        <v>2600000</v>
      </c>
      <c r="Q122" s="730">
        <v>0</v>
      </c>
      <c r="R122" s="731">
        <v>0</v>
      </c>
    </row>
    <row r="123" spans="1:20" ht="24.95" customHeight="1">
      <c r="A123" s="725" t="s">
        <v>433</v>
      </c>
      <c r="B123" s="726" t="s">
        <v>453</v>
      </c>
      <c r="C123" s="727" t="s">
        <v>32</v>
      </c>
      <c r="D123" s="726" t="s">
        <v>138</v>
      </c>
      <c r="E123" s="1548" t="s">
        <v>139</v>
      </c>
      <c r="F123" s="1548"/>
      <c r="G123" s="728" t="s">
        <v>13</v>
      </c>
      <c r="H123" s="729">
        <v>2452</v>
      </c>
      <c r="I123" s="730">
        <v>11510150</v>
      </c>
      <c r="J123" s="730">
        <v>0</v>
      </c>
      <c r="K123" s="730">
        <v>0</v>
      </c>
      <c r="L123" s="730">
        <v>0</v>
      </c>
      <c r="M123" s="730">
        <v>0</v>
      </c>
      <c r="N123" s="730">
        <v>10331700</v>
      </c>
      <c r="O123" s="730"/>
      <c r="P123" s="730">
        <v>1209450</v>
      </c>
      <c r="Q123" s="730">
        <v>0</v>
      </c>
      <c r="R123" s="731">
        <v>0</v>
      </c>
    </row>
    <row r="124" spans="1:20" ht="24.95" customHeight="1">
      <c r="A124" s="725" t="s">
        <v>433</v>
      </c>
      <c r="B124" s="726" t="s">
        <v>453</v>
      </c>
      <c r="C124" s="727" t="s">
        <v>32</v>
      </c>
      <c r="D124" s="726" t="s">
        <v>140</v>
      </c>
      <c r="E124" s="1548" t="s">
        <v>141</v>
      </c>
      <c r="F124" s="1548"/>
      <c r="G124" s="728" t="s">
        <v>11</v>
      </c>
      <c r="H124" s="729">
        <v>14</v>
      </c>
      <c r="I124" s="730">
        <v>1000000</v>
      </c>
      <c r="J124" s="730">
        <v>0</v>
      </c>
      <c r="K124" s="730">
        <v>1000000</v>
      </c>
      <c r="L124" s="730">
        <v>0</v>
      </c>
      <c r="M124" s="730">
        <v>0</v>
      </c>
      <c r="N124" s="730">
        <v>0</v>
      </c>
      <c r="O124" s="730"/>
      <c r="P124" s="730">
        <v>0</v>
      </c>
      <c r="Q124" s="730">
        <v>0</v>
      </c>
      <c r="R124" s="731">
        <v>0</v>
      </c>
    </row>
    <row r="125" spans="1:20" ht="24.95" customHeight="1">
      <c r="A125" s="725" t="s">
        <v>433</v>
      </c>
      <c r="B125" s="726" t="s">
        <v>453</v>
      </c>
      <c r="C125" s="727" t="s">
        <v>32</v>
      </c>
      <c r="D125" s="726" t="s">
        <v>140</v>
      </c>
      <c r="E125" s="1548" t="s">
        <v>141</v>
      </c>
      <c r="F125" s="1548"/>
      <c r="G125" s="728" t="s">
        <v>12</v>
      </c>
      <c r="H125" s="729">
        <v>14</v>
      </c>
      <c r="I125" s="730">
        <v>1000000</v>
      </c>
      <c r="J125" s="730">
        <v>0</v>
      </c>
      <c r="K125" s="730">
        <v>1000000</v>
      </c>
      <c r="L125" s="730">
        <v>0</v>
      </c>
      <c r="M125" s="730">
        <v>0</v>
      </c>
      <c r="N125" s="730">
        <v>0</v>
      </c>
      <c r="O125" s="730"/>
      <c r="P125" s="730">
        <v>0</v>
      </c>
      <c r="Q125" s="730">
        <v>0</v>
      </c>
      <c r="R125" s="731">
        <v>0</v>
      </c>
    </row>
    <row r="126" spans="1:20" ht="24.95" customHeight="1">
      <c r="A126" s="725" t="s">
        <v>433</v>
      </c>
      <c r="B126" s="726" t="s">
        <v>453</v>
      </c>
      <c r="C126" s="727" t="s">
        <v>32</v>
      </c>
      <c r="D126" s="726" t="s">
        <v>140</v>
      </c>
      <c r="E126" s="1548" t="s">
        <v>141</v>
      </c>
      <c r="F126" s="1548"/>
      <c r="G126" s="728" t="s">
        <v>13</v>
      </c>
      <c r="H126" s="729">
        <v>11</v>
      </c>
      <c r="I126" s="730">
        <v>411480</v>
      </c>
      <c r="J126" s="730">
        <v>0</v>
      </c>
      <c r="K126" s="730">
        <v>411480</v>
      </c>
      <c r="L126" s="730">
        <v>0</v>
      </c>
      <c r="M126" s="730">
        <v>0</v>
      </c>
      <c r="N126" s="730">
        <v>0</v>
      </c>
      <c r="O126" s="730"/>
      <c r="P126" s="730">
        <v>0</v>
      </c>
      <c r="Q126" s="730">
        <v>0</v>
      </c>
      <c r="R126" s="731">
        <v>0</v>
      </c>
    </row>
    <row r="127" spans="1:20" ht="24.95" customHeight="1">
      <c r="A127" s="725" t="s">
        <v>433</v>
      </c>
      <c r="B127" s="726" t="s">
        <v>453</v>
      </c>
      <c r="C127" s="727" t="s">
        <v>32</v>
      </c>
      <c r="D127" s="726" t="s">
        <v>142</v>
      </c>
      <c r="E127" s="1548" t="s">
        <v>143</v>
      </c>
      <c r="F127" s="1548"/>
      <c r="G127" s="728" t="s">
        <v>11</v>
      </c>
      <c r="H127" s="729">
        <v>20</v>
      </c>
      <c r="I127" s="730">
        <v>1000000</v>
      </c>
      <c r="J127" s="730">
        <v>0</v>
      </c>
      <c r="K127" s="730">
        <v>1000000</v>
      </c>
      <c r="L127" s="730">
        <v>0</v>
      </c>
      <c r="M127" s="730">
        <v>0</v>
      </c>
      <c r="N127" s="730">
        <v>0</v>
      </c>
      <c r="O127" s="730"/>
      <c r="P127" s="730">
        <v>0</v>
      </c>
      <c r="Q127" s="730">
        <v>0</v>
      </c>
      <c r="R127" s="731">
        <v>0</v>
      </c>
    </row>
    <row r="128" spans="1:20" ht="24.95" customHeight="1">
      <c r="A128" s="725" t="s">
        <v>433</v>
      </c>
      <c r="B128" s="726" t="s">
        <v>453</v>
      </c>
      <c r="C128" s="727" t="s">
        <v>32</v>
      </c>
      <c r="D128" s="726" t="s">
        <v>142</v>
      </c>
      <c r="E128" s="1548" t="s">
        <v>143</v>
      </c>
      <c r="F128" s="1548"/>
      <c r="G128" s="728" t="s">
        <v>12</v>
      </c>
      <c r="H128" s="729">
        <v>20</v>
      </c>
      <c r="I128" s="730">
        <v>1000000</v>
      </c>
      <c r="J128" s="730">
        <v>0</v>
      </c>
      <c r="K128" s="730">
        <v>1000000</v>
      </c>
      <c r="L128" s="730">
        <v>0</v>
      </c>
      <c r="M128" s="730">
        <v>0</v>
      </c>
      <c r="N128" s="730">
        <v>0</v>
      </c>
      <c r="O128" s="730"/>
      <c r="P128" s="730">
        <v>0</v>
      </c>
      <c r="Q128" s="730">
        <v>0</v>
      </c>
      <c r="R128" s="731">
        <v>0</v>
      </c>
    </row>
    <row r="129" spans="1:20" ht="24.95" customHeight="1">
      <c r="A129" s="725" t="s">
        <v>433</v>
      </c>
      <c r="B129" s="726" t="s">
        <v>453</v>
      </c>
      <c r="C129" s="727" t="s">
        <v>32</v>
      </c>
      <c r="D129" s="726" t="s">
        <v>142</v>
      </c>
      <c r="E129" s="1548" t="s">
        <v>143</v>
      </c>
      <c r="F129" s="1548"/>
      <c r="G129" s="728" t="s">
        <v>13</v>
      </c>
      <c r="H129" s="729">
        <v>0</v>
      </c>
      <c r="I129" s="730">
        <v>0</v>
      </c>
      <c r="J129" s="730">
        <v>0</v>
      </c>
      <c r="K129" s="730">
        <v>0</v>
      </c>
      <c r="L129" s="730">
        <v>0</v>
      </c>
      <c r="M129" s="730">
        <v>0</v>
      </c>
      <c r="N129" s="730">
        <v>0</v>
      </c>
      <c r="O129" s="730"/>
      <c r="P129" s="730">
        <v>0</v>
      </c>
      <c r="Q129" s="730">
        <v>0</v>
      </c>
      <c r="R129" s="731">
        <v>0</v>
      </c>
    </row>
    <row r="130" spans="1:20" ht="24.95" customHeight="1">
      <c r="A130" s="725"/>
      <c r="B130" s="726"/>
      <c r="C130" s="727"/>
      <c r="D130" s="726"/>
      <c r="E130" s="1548" t="s">
        <v>150</v>
      </c>
      <c r="F130" s="1548"/>
      <c r="G130" s="728" t="s">
        <v>11</v>
      </c>
      <c r="H130" s="729"/>
      <c r="I130" s="730">
        <v>122350000</v>
      </c>
      <c r="J130" s="730">
        <v>0</v>
      </c>
      <c r="K130" s="730">
        <v>2000000</v>
      </c>
      <c r="L130" s="730">
        <v>60500000</v>
      </c>
      <c r="M130" s="730">
        <v>10300000</v>
      </c>
      <c r="N130" s="730">
        <v>41550000</v>
      </c>
      <c r="O130" s="730">
        <v>0</v>
      </c>
      <c r="P130" s="730">
        <v>8000000</v>
      </c>
      <c r="Q130" s="730">
        <v>0</v>
      </c>
      <c r="R130" s="730">
        <v>0</v>
      </c>
    </row>
    <row r="131" spans="1:20" ht="24.95" customHeight="1">
      <c r="A131" s="725"/>
      <c r="B131" s="726"/>
      <c r="C131" s="727"/>
      <c r="D131" s="726"/>
      <c r="E131" s="1548" t="s">
        <v>150</v>
      </c>
      <c r="F131" s="1548"/>
      <c r="G131" s="728" t="s">
        <v>12</v>
      </c>
      <c r="H131" s="729"/>
      <c r="I131" s="730">
        <v>119250000</v>
      </c>
      <c r="J131" s="730">
        <v>0</v>
      </c>
      <c r="K131" s="730">
        <v>2000000</v>
      </c>
      <c r="L131" s="730">
        <v>60500000</v>
      </c>
      <c r="M131" s="730">
        <v>10300000</v>
      </c>
      <c r="N131" s="730">
        <v>41526000</v>
      </c>
      <c r="O131" s="730">
        <v>0</v>
      </c>
      <c r="P131" s="730">
        <v>4800000</v>
      </c>
      <c r="Q131" s="730">
        <v>0</v>
      </c>
      <c r="R131" s="730">
        <v>124000</v>
      </c>
    </row>
    <row r="132" spans="1:20" ht="24.95" customHeight="1">
      <c r="A132" s="725"/>
      <c r="B132" s="726"/>
      <c r="C132" s="727"/>
      <c r="D132" s="726"/>
      <c r="E132" s="1548" t="s">
        <v>150</v>
      </c>
      <c r="F132" s="1548"/>
      <c r="G132" s="728" t="s">
        <v>13</v>
      </c>
      <c r="H132" s="729"/>
      <c r="I132" s="730">
        <v>57504549</v>
      </c>
      <c r="J132" s="730">
        <v>0</v>
      </c>
      <c r="K132" s="730">
        <v>411480</v>
      </c>
      <c r="L132" s="730">
        <v>31481727</v>
      </c>
      <c r="M132" s="730">
        <v>5242585</v>
      </c>
      <c r="N132" s="730">
        <v>18083411</v>
      </c>
      <c r="O132" s="730">
        <v>0</v>
      </c>
      <c r="P132" s="730">
        <v>2279346</v>
      </c>
      <c r="Q132" s="730">
        <v>0</v>
      </c>
      <c r="R132" s="730">
        <v>6000</v>
      </c>
    </row>
    <row r="133" spans="1:20" ht="24.95" customHeight="1">
      <c r="A133" s="725" t="s">
        <v>433</v>
      </c>
      <c r="B133" s="726" t="s">
        <v>453</v>
      </c>
      <c r="C133" s="727" t="s">
        <v>32</v>
      </c>
      <c r="D133" s="726" t="s">
        <v>136</v>
      </c>
      <c r="E133" s="1548" t="s">
        <v>137</v>
      </c>
      <c r="F133" s="1548"/>
      <c r="G133" s="728" t="s">
        <v>13</v>
      </c>
      <c r="H133" s="729"/>
      <c r="I133" s="730">
        <v>2627550</v>
      </c>
      <c r="J133" s="730">
        <v>0</v>
      </c>
      <c r="K133" s="730">
        <v>0</v>
      </c>
      <c r="L133" s="730">
        <v>2101299</v>
      </c>
      <c r="M133" s="730">
        <v>167751</v>
      </c>
      <c r="N133" s="730">
        <v>358500</v>
      </c>
      <c r="O133" s="730"/>
      <c r="P133" s="730">
        <v>0</v>
      </c>
      <c r="Q133" s="730">
        <v>0</v>
      </c>
      <c r="R133" s="731">
        <v>0</v>
      </c>
    </row>
    <row r="134" spans="1:20" ht="24.95" customHeight="1">
      <c r="A134" s="725"/>
      <c r="B134" s="726"/>
      <c r="C134" s="727"/>
      <c r="D134" s="726"/>
      <c r="E134" s="1548" t="s">
        <v>151</v>
      </c>
      <c r="F134" s="1548"/>
      <c r="G134" s="728" t="s">
        <v>13</v>
      </c>
      <c r="H134" s="729"/>
      <c r="I134" s="730">
        <v>2627550</v>
      </c>
      <c r="J134" s="730">
        <v>0</v>
      </c>
      <c r="K134" s="730">
        <v>0</v>
      </c>
      <c r="L134" s="730">
        <v>2101299</v>
      </c>
      <c r="M134" s="730">
        <v>167751</v>
      </c>
      <c r="N134" s="730">
        <v>358500</v>
      </c>
      <c r="O134" s="730"/>
      <c r="P134" s="730">
        <v>0</v>
      </c>
      <c r="Q134" s="730">
        <v>0</v>
      </c>
      <c r="R134" s="731">
        <v>0</v>
      </c>
    </row>
    <row r="135" spans="1:20">
      <c r="A135" s="720"/>
      <c r="B135" s="1549"/>
      <c r="C135" s="1549"/>
      <c r="D135" s="720"/>
      <c r="E135" s="720"/>
      <c r="F135" s="720"/>
      <c r="G135" s="720"/>
      <c r="H135" s="720"/>
      <c r="I135" s="720"/>
      <c r="J135" s="720"/>
      <c r="K135" s="720"/>
      <c r="L135" s="720"/>
      <c r="M135" s="720"/>
      <c r="N135" s="720"/>
      <c r="O135" s="720"/>
      <c r="P135" s="720"/>
      <c r="Q135" s="720"/>
      <c r="R135" s="720"/>
      <c r="S135" s="720"/>
      <c r="T135" s="720"/>
    </row>
    <row r="136" spans="1:20">
      <c r="A136" s="720"/>
      <c r="B136" s="720"/>
      <c r="C136" s="720"/>
      <c r="D136" s="720"/>
      <c r="E136" s="1550" t="s">
        <v>586</v>
      </c>
      <c r="F136" s="1550"/>
      <c r="G136" s="732" t="s">
        <v>577</v>
      </c>
      <c r="H136" s="1551"/>
      <c r="I136" s="1551"/>
      <c r="J136" s="1551"/>
      <c r="K136" s="1550" t="s">
        <v>576</v>
      </c>
      <c r="L136" s="1551" t="s">
        <v>577</v>
      </c>
      <c r="M136" s="1551"/>
      <c r="N136" s="1551"/>
      <c r="O136" s="1551"/>
      <c r="P136" s="1551"/>
      <c r="Q136" s="720"/>
      <c r="R136" s="720"/>
      <c r="S136" s="720"/>
      <c r="T136" s="720"/>
    </row>
    <row r="137" spans="1:20">
      <c r="A137" s="720"/>
      <c r="B137" s="720"/>
      <c r="C137" s="720"/>
      <c r="D137" s="720"/>
      <c r="E137" s="1550"/>
      <c r="F137" s="1550"/>
      <c r="G137" s="732" t="s">
        <v>579</v>
      </c>
      <c r="H137" s="1551"/>
      <c r="I137" s="1551"/>
      <c r="J137" s="1551"/>
      <c r="K137" s="1550"/>
      <c r="L137" s="1551" t="s">
        <v>579</v>
      </c>
      <c r="M137" s="1551"/>
      <c r="N137" s="1551"/>
      <c r="O137" s="1551"/>
      <c r="P137" s="1551"/>
      <c r="Q137" s="720"/>
      <c r="R137" s="720"/>
      <c r="S137" s="720"/>
      <c r="T137" s="720"/>
    </row>
    <row r="138" spans="1:20">
      <c r="A138" s="720"/>
      <c r="B138" s="720"/>
      <c r="C138" s="720"/>
      <c r="D138" s="720"/>
      <c r="E138" s="1550"/>
      <c r="F138" s="1550"/>
      <c r="G138" s="732" t="s">
        <v>580</v>
      </c>
      <c r="H138" s="1551"/>
      <c r="I138" s="1551"/>
      <c r="J138" s="1551"/>
      <c r="K138" s="1550"/>
      <c r="L138" s="1551" t="s">
        <v>580</v>
      </c>
      <c r="M138" s="1551"/>
      <c r="N138" s="1551"/>
      <c r="O138" s="1551"/>
      <c r="P138" s="1551"/>
      <c r="Q138" s="720"/>
      <c r="R138" s="720"/>
      <c r="S138" s="720"/>
      <c r="T138" s="720"/>
    </row>
    <row r="139" spans="1:20">
      <c r="A139" s="720"/>
      <c r="B139" s="720"/>
      <c r="C139" s="1549"/>
      <c r="D139" s="1549"/>
      <c r="E139" s="720"/>
      <c r="F139" s="720"/>
      <c r="G139" s="720"/>
      <c r="H139" s="720"/>
      <c r="I139" s="720"/>
      <c r="J139" s="720"/>
      <c r="K139" s="720"/>
      <c r="L139" s="720"/>
      <c r="M139" s="720"/>
      <c r="N139" s="720"/>
      <c r="O139" s="720"/>
      <c r="P139" s="720"/>
      <c r="Q139" s="720"/>
      <c r="R139" s="720"/>
      <c r="S139" s="720"/>
      <c r="T139" s="720"/>
    </row>
    <row r="141" spans="1:20" ht="39.75" customHeight="1"/>
    <row r="142" spans="1:20" ht="15.75" thickBot="1">
      <c r="A142" s="733"/>
      <c r="B142" s="733"/>
      <c r="C142" s="1553" t="s">
        <v>99</v>
      </c>
      <c r="D142" s="1553"/>
      <c r="E142" s="1553"/>
      <c r="F142" s="1553"/>
      <c r="G142" s="1553"/>
      <c r="H142" s="1553"/>
      <c r="I142" s="1553"/>
      <c r="J142" s="1553"/>
      <c r="K142" s="1553"/>
      <c r="L142" s="1553"/>
      <c r="M142" s="1553"/>
    </row>
    <row r="143" spans="1:20" ht="24.75" thickTop="1">
      <c r="A143" s="734" t="s">
        <v>100</v>
      </c>
      <c r="B143" s="735" t="s">
        <v>101</v>
      </c>
      <c r="C143" s="735" t="s">
        <v>102</v>
      </c>
      <c r="D143" s="735" t="s">
        <v>103</v>
      </c>
      <c r="E143" s="735" t="s">
        <v>104</v>
      </c>
      <c r="F143" s="735" t="s">
        <v>105</v>
      </c>
      <c r="G143" s="735" t="s">
        <v>106</v>
      </c>
      <c r="H143" s="736">
        <v>2022</v>
      </c>
      <c r="I143" s="736">
        <v>2023</v>
      </c>
      <c r="J143" s="736">
        <v>2024</v>
      </c>
      <c r="K143" s="737">
        <v>2025</v>
      </c>
    </row>
    <row r="144" spans="1:20" ht="60">
      <c r="A144" s="738" t="s">
        <v>433</v>
      </c>
      <c r="B144" s="739" t="s">
        <v>453</v>
      </c>
      <c r="C144" s="740" t="s">
        <v>32</v>
      </c>
      <c r="D144" s="739"/>
      <c r="E144" s="739" t="s">
        <v>136</v>
      </c>
      <c r="F144" s="741" t="s">
        <v>137</v>
      </c>
      <c r="G144" s="742" t="s">
        <v>107</v>
      </c>
      <c r="H144" s="743">
        <v>2024</v>
      </c>
      <c r="I144" s="743">
        <v>2600</v>
      </c>
      <c r="J144" s="743">
        <v>2000</v>
      </c>
      <c r="K144" s="744">
        <v>2000</v>
      </c>
    </row>
    <row r="145" spans="1:11" ht="60">
      <c r="A145" s="738" t="s">
        <v>433</v>
      </c>
      <c r="B145" s="739" t="s">
        <v>453</v>
      </c>
      <c r="C145" s="740" t="s">
        <v>32</v>
      </c>
      <c r="D145" s="739"/>
      <c r="E145" s="739" t="s">
        <v>136</v>
      </c>
      <c r="F145" s="741" t="s">
        <v>137</v>
      </c>
      <c r="G145" s="741" t="s">
        <v>108</v>
      </c>
      <c r="H145" s="743">
        <v>51000000</v>
      </c>
      <c r="I145" s="743">
        <v>62950000</v>
      </c>
      <c r="J145" s="743">
        <v>79100000</v>
      </c>
      <c r="K145" s="745">
        <v>93350000</v>
      </c>
    </row>
    <row r="146" spans="1:11" ht="60">
      <c r="A146" s="738" t="s">
        <v>433</v>
      </c>
      <c r="B146" s="739" t="s">
        <v>453</v>
      </c>
      <c r="C146" s="740" t="s">
        <v>32</v>
      </c>
      <c r="D146" s="739"/>
      <c r="E146" s="739" t="s">
        <v>136</v>
      </c>
      <c r="F146" s="741" t="s">
        <v>137</v>
      </c>
      <c r="G146" s="741" t="s">
        <v>109</v>
      </c>
      <c r="H146" s="743">
        <v>25198</v>
      </c>
      <c r="I146" s="743">
        <v>24212</v>
      </c>
      <c r="J146" s="743">
        <v>39550</v>
      </c>
      <c r="K146" s="745">
        <v>46675</v>
      </c>
    </row>
    <row r="147" spans="1:11" ht="72">
      <c r="A147" s="738"/>
      <c r="B147" s="739"/>
      <c r="C147" s="740"/>
      <c r="D147" s="739"/>
      <c r="E147" s="739"/>
      <c r="F147" s="746" t="s">
        <v>110</v>
      </c>
      <c r="G147" s="747"/>
      <c r="H147" s="748"/>
      <c r="I147" s="748">
        <v>-986</v>
      </c>
      <c r="J147" s="748">
        <v>15338</v>
      </c>
      <c r="K147" s="749">
        <v>7125</v>
      </c>
    </row>
    <row r="148" spans="1:11" ht="60">
      <c r="A148" s="738" t="s">
        <v>433</v>
      </c>
      <c r="B148" s="739" t="s">
        <v>453</v>
      </c>
      <c r="C148" s="740" t="s">
        <v>32</v>
      </c>
      <c r="D148" s="739"/>
      <c r="E148" s="739" t="s">
        <v>136</v>
      </c>
      <c r="F148" s="741" t="s">
        <v>137</v>
      </c>
      <c r="G148" s="742" t="s">
        <v>111</v>
      </c>
      <c r="H148" s="743">
        <v>2024</v>
      </c>
      <c r="I148" s="743">
        <v>2600</v>
      </c>
      <c r="J148" s="743">
        <v>2000</v>
      </c>
      <c r="K148" s="745">
        <v>2000</v>
      </c>
    </row>
    <row r="149" spans="1:11" ht="60">
      <c r="A149" s="738" t="s">
        <v>433</v>
      </c>
      <c r="B149" s="739" t="s">
        <v>453</v>
      </c>
      <c r="C149" s="740" t="s">
        <v>32</v>
      </c>
      <c r="D149" s="739"/>
      <c r="E149" s="739" t="s">
        <v>136</v>
      </c>
      <c r="F149" s="741" t="s">
        <v>137</v>
      </c>
      <c r="G149" s="741" t="s">
        <v>112</v>
      </c>
      <c r="H149" s="743">
        <v>35500000</v>
      </c>
      <c r="I149" s="743">
        <v>54550000</v>
      </c>
      <c r="J149" s="743">
        <v>61200000</v>
      </c>
      <c r="K149" s="745">
        <v>91650000</v>
      </c>
    </row>
    <row r="150" spans="1:11" ht="60">
      <c r="A150" s="738" t="s">
        <v>433</v>
      </c>
      <c r="B150" s="739" t="s">
        <v>453</v>
      </c>
      <c r="C150" s="740" t="s">
        <v>32</v>
      </c>
      <c r="D150" s="739"/>
      <c r="E150" s="739" t="s">
        <v>136</v>
      </c>
      <c r="F150" s="741" t="s">
        <v>137</v>
      </c>
      <c r="G150" s="741" t="s">
        <v>113</v>
      </c>
      <c r="H150" s="743">
        <v>17540</v>
      </c>
      <c r="I150" s="743">
        <v>20981</v>
      </c>
      <c r="J150" s="743">
        <v>30600</v>
      </c>
      <c r="K150" s="745">
        <v>45825</v>
      </c>
    </row>
    <row r="151" spans="1:11" ht="84">
      <c r="A151" s="738"/>
      <c r="B151" s="739"/>
      <c r="C151" s="740"/>
      <c r="D151" s="739"/>
      <c r="E151" s="739"/>
      <c r="F151" s="746" t="s">
        <v>114</v>
      </c>
      <c r="G151" s="747"/>
      <c r="H151" s="748"/>
      <c r="I151" s="748">
        <v>3441</v>
      </c>
      <c r="J151" s="748">
        <v>9619</v>
      </c>
      <c r="K151" s="749">
        <v>15225</v>
      </c>
    </row>
    <row r="152" spans="1:11" ht="60">
      <c r="A152" s="738" t="s">
        <v>433</v>
      </c>
      <c r="B152" s="739" t="s">
        <v>453</v>
      </c>
      <c r="C152" s="740" t="s">
        <v>32</v>
      </c>
      <c r="D152" s="739"/>
      <c r="E152" s="739" t="s">
        <v>136</v>
      </c>
      <c r="F152" s="741" t="s">
        <v>137</v>
      </c>
      <c r="G152" s="742" t="s">
        <v>115</v>
      </c>
      <c r="H152" s="743">
        <v>285</v>
      </c>
      <c r="I152" s="743">
        <v>1191</v>
      </c>
      <c r="J152" s="743">
        <v>1823</v>
      </c>
      <c r="K152" s="745">
        <v>1599</v>
      </c>
    </row>
    <row r="153" spans="1:11" ht="60">
      <c r="A153" s="738" t="s">
        <v>433</v>
      </c>
      <c r="B153" s="739" t="s">
        <v>453</v>
      </c>
      <c r="C153" s="740" t="s">
        <v>32</v>
      </c>
      <c r="D153" s="739"/>
      <c r="E153" s="739" t="s">
        <v>136</v>
      </c>
      <c r="F153" s="741" t="s">
        <v>137</v>
      </c>
      <c r="G153" s="741" t="s">
        <v>116</v>
      </c>
      <c r="H153" s="743">
        <v>28779097</v>
      </c>
      <c r="I153" s="743">
        <v>40395435</v>
      </c>
      <c r="J153" s="743">
        <v>55988082</v>
      </c>
      <c r="K153" s="745">
        <v>45551919</v>
      </c>
    </row>
    <row r="154" spans="1:11" ht="60">
      <c r="A154" s="738" t="s">
        <v>433</v>
      </c>
      <c r="B154" s="739" t="s">
        <v>453</v>
      </c>
      <c r="C154" s="740" t="s">
        <v>32</v>
      </c>
      <c r="D154" s="739"/>
      <c r="E154" s="739" t="s">
        <v>136</v>
      </c>
      <c r="F154" s="741" t="s">
        <v>137</v>
      </c>
      <c r="G154" s="741" t="s">
        <v>117</v>
      </c>
      <c r="H154" s="743">
        <v>100979</v>
      </c>
      <c r="I154" s="743">
        <v>33917</v>
      </c>
      <c r="J154" s="743">
        <v>30712</v>
      </c>
      <c r="K154" s="745">
        <v>28487.754221388368</v>
      </c>
    </row>
    <row r="155" spans="1:11" ht="60">
      <c r="A155" s="738"/>
      <c r="B155" s="739"/>
      <c r="C155" s="740"/>
      <c r="D155" s="739"/>
      <c r="E155" s="739"/>
      <c r="F155" s="750" t="s">
        <v>118</v>
      </c>
      <c r="G155" s="751"/>
      <c r="H155" s="752"/>
      <c r="I155" s="752">
        <v>-67062</v>
      </c>
      <c r="J155" s="752">
        <v>-3205</v>
      </c>
      <c r="K155" s="749">
        <v>-2224.245778611632</v>
      </c>
    </row>
    <row r="156" spans="1:11" ht="72">
      <c r="A156" s="738" t="s">
        <v>433</v>
      </c>
      <c r="B156" s="739" t="s">
        <v>453</v>
      </c>
      <c r="C156" s="740" t="s">
        <v>32</v>
      </c>
      <c r="D156" s="739"/>
      <c r="E156" s="739" t="s">
        <v>138</v>
      </c>
      <c r="F156" s="741" t="s">
        <v>139</v>
      </c>
      <c r="G156" s="742" t="s">
        <v>107</v>
      </c>
      <c r="H156" s="743">
        <v>3036</v>
      </c>
      <c r="I156" s="743">
        <v>3700</v>
      </c>
      <c r="J156" s="743">
        <v>3000</v>
      </c>
      <c r="K156" s="745">
        <v>3000</v>
      </c>
    </row>
    <row r="157" spans="1:11" ht="72">
      <c r="A157" s="738" t="s">
        <v>433</v>
      </c>
      <c r="B157" s="739" t="s">
        <v>453</v>
      </c>
      <c r="C157" s="740" t="s">
        <v>32</v>
      </c>
      <c r="D157" s="739"/>
      <c r="E157" s="739" t="s">
        <v>138</v>
      </c>
      <c r="F157" s="741" t="s">
        <v>139</v>
      </c>
      <c r="G157" s="741" t="s">
        <v>108</v>
      </c>
      <c r="H157" s="743">
        <v>31000000</v>
      </c>
      <c r="I157" s="743">
        <v>27000000</v>
      </c>
      <c r="J157" s="743">
        <v>26350000</v>
      </c>
      <c r="K157" s="745">
        <v>27000000</v>
      </c>
    </row>
    <row r="158" spans="1:11" ht="72">
      <c r="A158" s="738" t="s">
        <v>433</v>
      </c>
      <c r="B158" s="739" t="s">
        <v>453</v>
      </c>
      <c r="C158" s="740" t="s">
        <v>32</v>
      </c>
      <c r="D158" s="739"/>
      <c r="E158" s="739" t="s">
        <v>138</v>
      </c>
      <c r="F158" s="741" t="s">
        <v>139</v>
      </c>
      <c r="G158" s="741" t="s">
        <v>109</v>
      </c>
      <c r="H158" s="743">
        <v>10211</v>
      </c>
      <c r="I158" s="743">
        <v>7297</v>
      </c>
      <c r="J158" s="743">
        <v>8783</v>
      </c>
      <c r="K158" s="745">
        <v>9000</v>
      </c>
    </row>
    <row r="159" spans="1:11" ht="72">
      <c r="A159" s="738"/>
      <c r="B159" s="739"/>
      <c r="C159" s="740"/>
      <c r="D159" s="739"/>
      <c r="E159" s="739"/>
      <c r="F159" s="746" t="s">
        <v>110</v>
      </c>
      <c r="G159" s="747"/>
      <c r="H159" s="748"/>
      <c r="I159" s="748">
        <v>-2914</v>
      </c>
      <c r="J159" s="748">
        <v>1486</v>
      </c>
      <c r="K159" s="749">
        <v>217</v>
      </c>
    </row>
    <row r="160" spans="1:11" ht="33.75" customHeight="1">
      <c r="A160" s="738" t="s">
        <v>433</v>
      </c>
      <c r="B160" s="739" t="s">
        <v>453</v>
      </c>
      <c r="C160" s="740" t="s">
        <v>32</v>
      </c>
      <c r="D160" s="739"/>
      <c r="E160" s="739" t="s">
        <v>138</v>
      </c>
      <c r="F160" s="741" t="s">
        <v>139</v>
      </c>
      <c r="G160" s="742" t="s">
        <v>111</v>
      </c>
      <c r="H160" s="743">
        <v>3036</v>
      </c>
      <c r="I160" s="743">
        <v>3700</v>
      </c>
      <c r="J160" s="743">
        <v>3000</v>
      </c>
      <c r="K160" s="745">
        <v>3000</v>
      </c>
    </row>
    <row r="161" spans="1:11" ht="72">
      <c r="A161" s="738" t="s">
        <v>433</v>
      </c>
      <c r="B161" s="739" t="s">
        <v>453</v>
      </c>
      <c r="C161" s="740" t="s">
        <v>32</v>
      </c>
      <c r="D161" s="739"/>
      <c r="E161" s="739" t="s">
        <v>138</v>
      </c>
      <c r="F161" s="741" t="s">
        <v>139</v>
      </c>
      <c r="G161" s="741" t="s">
        <v>112</v>
      </c>
      <c r="H161" s="743">
        <v>10400000</v>
      </c>
      <c r="I161" s="743">
        <v>10000000</v>
      </c>
      <c r="J161" s="743">
        <v>10750000</v>
      </c>
      <c r="K161" s="745">
        <v>25600000</v>
      </c>
    </row>
    <row r="162" spans="1:11" ht="72">
      <c r="A162" s="738" t="s">
        <v>433</v>
      </c>
      <c r="B162" s="739" t="s">
        <v>453</v>
      </c>
      <c r="C162" s="740" t="s">
        <v>32</v>
      </c>
      <c r="D162" s="739"/>
      <c r="E162" s="739" t="s">
        <v>138</v>
      </c>
      <c r="F162" s="741" t="s">
        <v>139</v>
      </c>
      <c r="G162" s="741" t="s">
        <v>113</v>
      </c>
      <c r="H162" s="743">
        <v>3426</v>
      </c>
      <c r="I162" s="743">
        <v>2703</v>
      </c>
      <c r="J162" s="743">
        <v>3583</v>
      </c>
      <c r="K162" s="745">
        <v>8533.3333333333339</v>
      </c>
    </row>
    <row r="163" spans="1:11" ht="84">
      <c r="A163" s="738"/>
      <c r="B163" s="739"/>
      <c r="C163" s="740"/>
      <c r="D163" s="739"/>
      <c r="E163" s="739"/>
      <c r="F163" s="746" t="s">
        <v>114</v>
      </c>
      <c r="G163" s="747"/>
      <c r="H163" s="748"/>
      <c r="I163" s="748">
        <v>-723</v>
      </c>
      <c r="J163" s="748">
        <v>880</v>
      </c>
      <c r="K163" s="749">
        <v>4950.3333333333339</v>
      </c>
    </row>
    <row r="164" spans="1:11" ht="72">
      <c r="A164" s="738" t="s">
        <v>433</v>
      </c>
      <c r="B164" s="739" t="s">
        <v>453</v>
      </c>
      <c r="C164" s="740" t="s">
        <v>32</v>
      </c>
      <c r="D164" s="739"/>
      <c r="E164" s="739" t="s">
        <v>138</v>
      </c>
      <c r="F164" s="741" t="s">
        <v>139</v>
      </c>
      <c r="G164" s="742" t="s">
        <v>115</v>
      </c>
      <c r="H164" s="743">
        <v>303</v>
      </c>
      <c r="I164" s="743">
        <v>1403</v>
      </c>
      <c r="J164" s="743">
        <v>2160</v>
      </c>
      <c r="K164" s="745">
        <v>2452</v>
      </c>
    </row>
    <row r="165" spans="1:11" ht="72">
      <c r="A165" s="738" t="s">
        <v>433</v>
      </c>
      <c r="B165" s="739" t="s">
        <v>453</v>
      </c>
      <c r="C165" s="740" t="s">
        <v>32</v>
      </c>
      <c r="D165" s="739"/>
      <c r="E165" s="739" t="s">
        <v>138</v>
      </c>
      <c r="F165" s="741" t="s">
        <v>139</v>
      </c>
      <c r="G165" s="741" t="s">
        <v>116</v>
      </c>
      <c r="H165" s="743">
        <v>6876640</v>
      </c>
      <c r="I165" s="743">
        <v>9324439</v>
      </c>
      <c r="J165" s="743">
        <v>10580179</v>
      </c>
      <c r="K165" s="745">
        <v>11541150</v>
      </c>
    </row>
    <row r="166" spans="1:11" ht="72">
      <c r="A166" s="738" t="s">
        <v>433</v>
      </c>
      <c r="B166" s="739" t="s">
        <v>453</v>
      </c>
      <c r="C166" s="740" t="s">
        <v>32</v>
      </c>
      <c r="D166" s="739"/>
      <c r="E166" s="739" t="s">
        <v>138</v>
      </c>
      <c r="F166" s="741" t="s">
        <v>139</v>
      </c>
      <c r="G166" s="741" t="s">
        <v>117</v>
      </c>
      <c r="H166" s="743">
        <v>22695</v>
      </c>
      <c r="I166" s="743">
        <v>6646</v>
      </c>
      <c r="J166" s="743">
        <v>4898</v>
      </c>
      <c r="K166" s="745">
        <v>4706.831158238173</v>
      </c>
    </row>
    <row r="167" spans="1:11" ht="33.75" customHeight="1">
      <c r="A167" s="738"/>
      <c r="B167" s="739"/>
      <c r="C167" s="740"/>
      <c r="D167" s="739"/>
      <c r="E167" s="739"/>
      <c r="F167" s="750" t="s">
        <v>118</v>
      </c>
      <c r="G167" s="751"/>
      <c r="H167" s="752"/>
      <c r="I167" s="752">
        <v>-16049</v>
      </c>
      <c r="J167" s="752">
        <v>-1748</v>
      </c>
      <c r="K167" s="749">
        <v>-191.16884176182703</v>
      </c>
    </row>
    <row r="168" spans="1:11" ht="36">
      <c r="A168" s="738" t="s">
        <v>433</v>
      </c>
      <c r="B168" s="739" t="s">
        <v>453</v>
      </c>
      <c r="C168" s="740" t="s">
        <v>32</v>
      </c>
      <c r="D168" s="739"/>
      <c r="E168" s="739" t="s">
        <v>140</v>
      </c>
      <c r="F168" s="741" t="s">
        <v>141</v>
      </c>
      <c r="G168" s="742" t="s">
        <v>107</v>
      </c>
      <c r="H168" s="743">
        <v>20</v>
      </c>
      <c r="I168" s="743">
        <v>14</v>
      </c>
      <c r="J168" s="743">
        <v>14</v>
      </c>
      <c r="K168" s="745">
        <v>14</v>
      </c>
    </row>
    <row r="169" spans="1:11" ht="22.5" customHeight="1">
      <c r="A169" s="738" t="s">
        <v>433</v>
      </c>
      <c r="B169" s="739" t="s">
        <v>453</v>
      </c>
      <c r="C169" s="740" t="s">
        <v>32</v>
      </c>
      <c r="D169" s="739"/>
      <c r="E169" s="739" t="s">
        <v>140</v>
      </c>
      <c r="F169" s="741" t="s">
        <v>141</v>
      </c>
      <c r="G169" s="741" t="s">
        <v>108</v>
      </c>
      <c r="H169" s="743">
        <v>1000000</v>
      </c>
      <c r="I169" s="743">
        <v>1000000</v>
      </c>
      <c r="J169" s="743">
        <v>1000000</v>
      </c>
      <c r="K169" s="745">
        <v>1000000</v>
      </c>
    </row>
    <row r="170" spans="1:11" ht="36">
      <c r="A170" s="738" t="s">
        <v>433</v>
      </c>
      <c r="B170" s="739" t="s">
        <v>453</v>
      </c>
      <c r="C170" s="740" t="s">
        <v>32</v>
      </c>
      <c r="D170" s="739"/>
      <c r="E170" s="739" t="s">
        <v>140</v>
      </c>
      <c r="F170" s="741" t="s">
        <v>141</v>
      </c>
      <c r="G170" s="741" t="s">
        <v>109</v>
      </c>
      <c r="H170" s="743">
        <v>50000</v>
      </c>
      <c r="I170" s="743">
        <v>71429</v>
      </c>
      <c r="J170" s="743">
        <v>71429</v>
      </c>
      <c r="K170" s="745">
        <v>71428.571428571435</v>
      </c>
    </row>
    <row r="171" spans="1:11" ht="72">
      <c r="A171" s="738"/>
      <c r="B171" s="739"/>
      <c r="C171" s="740"/>
      <c r="D171" s="739"/>
      <c r="E171" s="739"/>
      <c r="F171" s="746" t="s">
        <v>110</v>
      </c>
      <c r="G171" s="747"/>
      <c r="H171" s="748"/>
      <c r="I171" s="748">
        <v>21429</v>
      </c>
      <c r="J171" s="748">
        <v>0</v>
      </c>
      <c r="K171" s="749">
        <v>-0.42857142856519204</v>
      </c>
    </row>
    <row r="172" spans="1:11" ht="36">
      <c r="A172" s="738" t="s">
        <v>433</v>
      </c>
      <c r="B172" s="739" t="s">
        <v>453</v>
      </c>
      <c r="C172" s="740" t="s">
        <v>32</v>
      </c>
      <c r="D172" s="739"/>
      <c r="E172" s="739" t="s">
        <v>140</v>
      </c>
      <c r="F172" s="741" t="s">
        <v>141</v>
      </c>
      <c r="G172" s="742" t="s">
        <v>111</v>
      </c>
      <c r="H172" s="743">
        <v>20</v>
      </c>
      <c r="I172" s="743">
        <v>14</v>
      </c>
      <c r="J172" s="743">
        <v>14</v>
      </c>
      <c r="K172" s="745">
        <v>14</v>
      </c>
    </row>
    <row r="173" spans="1:11" ht="36">
      <c r="A173" s="738" t="s">
        <v>433</v>
      </c>
      <c r="B173" s="739" t="s">
        <v>453</v>
      </c>
      <c r="C173" s="740" t="s">
        <v>32</v>
      </c>
      <c r="D173" s="739"/>
      <c r="E173" s="739" t="s">
        <v>140</v>
      </c>
      <c r="F173" s="741" t="s">
        <v>141</v>
      </c>
      <c r="G173" s="741" t="s">
        <v>112</v>
      </c>
      <c r="H173" s="743">
        <v>800000</v>
      </c>
      <c r="I173" s="743">
        <v>1000000</v>
      </c>
      <c r="J173" s="743">
        <v>340000</v>
      </c>
      <c r="K173" s="745">
        <v>1000000</v>
      </c>
    </row>
    <row r="174" spans="1:11" ht="36">
      <c r="A174" s="738" t="s">
        <v>433</v>
      </c>
      <c r="B174" s="739" t="s">
        <v>453</v>
      </c>
      <c r="C174" s="740" t="s">
        <v>32</v>
      </c>
      <c r="D174" s="739"/>
      <c r="E174" s="739" t="s">
        <v>140</v>
      </c>
      <c r="F174" s="741" t="s">
        <v>141</v>
      </c>
      <c r="G174" s="741" t="s">
        <v>113</v>
      </c>
      <c r="H174" s="743">
        <v>40000</v>
      </c>
      <c r="I174" s="743">
        <v>71429</v>
      </c>
      <c r="J174" s="743">
        <v>24286</v>
      </c>
      <c r="K174" s="745">
        <v>71428.571428571435</v>
      </c>
    </row>
    <row r="175" spans="1:11" ht="22.5" customHeight="1">
      <c r="A175" s="738"/>
      <c r="B175" s="739"/>
      <c r="C175" s="740"/>
      <c r="D175" s="739"/>
      <c r="E175" s="739"/>
      <c r="F175" s="746" t="s">
        <v>114</v>
      </c>
      <c r="G175" s="747"/>
      <c r="H175" s="748"/>
      <c r="I175" s="748">
        <v>31429</v>
      </c>
      <c r="J175" s="748">
        <v>-47143</v>
      </c>
      <c r="K175" s="749">
        <v>47142.571428571435</v>
      </c>
    </row>
    <row r="176" spans="1:11" ht="36">
      <c r="A176" s="738" t="s">
        <v>433</v>
      </c>
      <c r="B176" s="739" t="s">
        <v>453</v>
      </c>
      <c r="C176" s="740" t="s">
        <v>32</v>
      </c>
      <c r="D176" s="739"/>
      <c r="E176" s="739" t="s">
        <v>140</v>
      </c>
      <c r="F176" s="741" t="s">
        <v>141</v>
      </c>
      <c r="G176" s="742" t="s">
        <v>115</v>
      </c>
      <c r="H176" s="743"/>
      <c r="I176" s="743">
        <v>26</v>
      </c>
      <c r="J176" s="743">
        <v>28</v>
      </c>
      <c r="K176" s="745">
        <v>11</v>
      </c>
    </row>
    <row r="177" spans="1:13" ht="36">
      <c r="A177" s="738" t="s">
        <v>433</v>
      </c>
      <c r="B177" s="739" t="s">
        <v>453</v>
      </c>
      <c r="C177" s="740" t="s">
        <v>32</v>
      </c>
      <c r="D177" s="739"/>
      <c r="E177" s="739" t="s">
        <v>140</v>
      </c>
      <c r="F177" s="741" t="s">
        <v>141</v>
      </c>
      <c r="G177" s="741" t="s">
        <v>116</v>
      </c>
      <c r="H177" s="743">
        <v>701880</v>
      </c>
      <c r="I177" s="743">
        <v>696384</v>
      </c>
      <c r="J177" s="743">
        <v>330960</v>
      </c>
      <c r="K177" s="745">
        <v>411480</v>
      </c>
    </row>
    <row r="178" spans="1:13" ht="36">
      <c r="A178" s="738" t="s">
        <v>433</v>
      </c>
      <c r="B178" s="739" t="s">
        <v>453</v>
      </c>
      <c r="C178" s="740" t="s">
        <v>32</v>
      </c>
      <c r="D178" s="739"/>
      <c r="E178" s="739" t="s">
        <v>140</v>
      </c>
      <c r="F178" s="741" t="s">
        <v>141</v>
      </c>
      <c r="G178" s="741" t="s">
        <v>117</v>
      </c>
      <c r="H178" s="743">
        <v>701880</v>
      </c>
      <c r="I178" s="743">
        <v>26784</v>
      </c>
      <c r="J178" s="743">
        <v>11820</v>
      </c>
      <c r="K178" s="745">
        <v>37407.272727272728</v>
      </c>
    </row>
    <row r="179" spans="1:13" ht="60">
      <c r="A179" s="738"/>
      <c r="B179" s="739"/>
      <c r="C179" s="740"/>
      <c r="D179" s="739"/>
      <c r="E179" s="739"/>
      <c r="F179" s="750" t="s">
        <v>118</v>
      </c>
      <c r="G179" s="751"/>
      <c r="H179" s="752"/>
      <c r="I179" s="752">
        <v>-675096</v>
      </c>
      <c r="J179" s="752">
        <v>-14964</v>
      </c>
      <c r="K179" s="749">
        <v>0</v>
      </c>
    </row>
    <row r="180" spans="1:13" ht="24">
      <c r="A180" s="738" t="s">
        <v>433</v>
      </c>
      <c r="B180" s="739" t="s">
        <v>453</v>
      </c>
      <c r="C180" s="740" t="s">
        <v>32</v>
      </c>
      <c r="D180" s="739"/>
      <c r="E180" s="739" t="s">
        <v>142</v>
      </c>
      <c r="F180" s="741" t="s">
        <v>143</v>
      </c>
      <c r="G180" s="742" t="s">
        <v>107</v>
      </c>
      <c r="H180" s="743">
        <v>20</v>
      </c>
      <c r="I180" s="743">
        <v>20</v>
      </c>
      <c r="J180" s="743">
        <v>20</v>
      </c>
      <c r="K180" s="745">
        <v>20</v>
      </c>
    </row>
    <row r="181" spans="1:13" ht="24" customHeight="1">
      <c r="A181" s="738" t="s">
        <v>433</v>
      </c>
      <c r="B181" s="739" t="s">
        <v>453</v>
      </c>
      <c r="C181" s="740" t="s">
        <v>32</v>
      </c>
      <c r="D181" s="739"/>
      <c r="E181" s="739" t="s">
        <v>142</v>
      </c>
      <c r="F181" s="741" t="s">
        <v>143</v>
      </c>
      <c r="G181" s="741" t="s">
        <v>108</v>
      </c>
      <c r="H181" s="743">
        <v>1000000</v>
      </c>
      <c r="I181" s="743">
        <v>1000000</v>
      </c>
      <c r="J181" s="743">
        <v>1000000</v>
      </c>
      <c r="K181" s="745">
        <v>1000000</v>
      </c>
    </row>
    <row r="182" spans="1:13" ht="24" customHeight="1">
      <c r="A182" s="738" t="s">
        <v>433</v>
      </c>
      <c r="B182" s="739" t="s">
        <v>453</v>
      </c>
      <c r="C182" s="740" t="s">
        <v>32</v>
      </c>
      <c r="D182" s="739"/>
      <c r="E182" s="739" t="s">
        <v>142</v>
      </c>
      <c r="F182" s="741" t="s">
        <v>143</v>
      </c>
      <c r="G182" s="741" t="s">
        <v>109</v>
      </c>
      <c r="H182" s="743">
        <v>50000</v>
      </c>
      <c r="I182" s="743">
        <v>50000</v>
      </c>
      <c r="J182" s="743">
        <v>50000</v>
      </c>
      <c r="K182" s="745">
        <v>50000</v>
      </c>
    </row>
    <row r="183" spans="1:13" ht="24" customHeight="1">
      <c r="A183" s="738"/>
      <c r="B183" s="739"/>
      <c r="C183" s="740"/>
      <c r="D183" s="739"/>
      <c r="E183" s="739"/>
      <c r="F183" s="746" t="s">
        <v>110</v>
      </c>
      <c r="G183" s="747"/>
      <c r="H183" s="748"/>
      <c r="I183" s="748">
        <v>0</v>
      </c>
      <c r="J183" s="748">
        <v>0</v>
      </c>
      <c r="K183" s="749">
        <v>0</v>
      </c>
    </row>
    <row r="184" spans="1:13" ht="36" customHeight="1">
      <c r="A184" s="738" t="s">
        <v>433</v>
      </c>
      <c r="B184" s="739" t="s">
        <v>453</v>
      </c>
      <c r="C184" s="740" t="s">
        <v>32</v>
      </c>
      <c r="D184" s="739"/>
      <c r="E184" s="739" t="s">
        <v>142</v>
      </c>
      <c r="F184" s="741" t="s">
        <v>143</v>
      </c>
      <c r="G184" s="742" t="s">
        <v>111</v>
      </c>
      <c r="H184" s="743">
        <v>20</v>
      </c>
      <c r="I184" s="743">
        <v>20</v>
      </c>
      <c r="J184" s="743">
        <v>20</v>
      </c>
      <c r="K184" s="745">
        <v>20</v>
      </c>
    </row>
    <row r="185" spans="1:13" ht="36" customHeight="1">
      <c r="A185" s="738" t="s">
        <v>433</v>
      </c>
      <c r="B185" s="739" t="s">
        <v>453</v>
      </c>
      <c r="C185" s="740" t="s">
        <v>32</v>
      </c>
      <c r="D185" s="739"/>
      <c r="E185" s="739" t="s">
        <v>142</v>
      </c>
      <c r="F185" s="741" t="s">
        <v>143</v>
      </c>
      <c r="G185" s="741" t="s">
        <v>112</v>
      </c>
      <c r="H185" s="743">
        <v>500000</v>
      </c>
      <c r="I185" s="743">
        <v>1000000</v>
      </c>
      <c r="J185" s="743">
        <v>0</v>
      </c>
      <c r="K185" s="745">
        <v>1000000</v>
      </c>
    </row>
    <row r="186" spans="1:13" ht="36" customHeight="1">
      <c r="A186" s="738" t="s">
        <v>433</v>
      </c>
      <c r="B186" s="739" t="s">
        <v>453</v>
      </c>
      <c r="C186" s="740" t="s">
        <v>32</v>
      </c>
      <c r="D186" s="739"/>
      <c r="E186" s="739" t="s">
        <v>142</v>
      </c>
      <c r="F186" s="741" t="s">
        <v>143</v>
      </c>
      <c r="G186" s="741" t="s">
        <v>113</v>
      </c>
      <c r="H186" s="743">
        <v>25000</v>
      </c>
      <c r="I186" s="743">
        <v>50000</v>
      </c>
      <c r="J186" s="743">
        <v>0</v>
      </c>
      <c r="K186" s="745">
        <v>50000</v>
      </c>
    </row>
    <row r="187" spans="1:13" ht="84" customHeight="1">
      <c r="A187" s="738"/>
      <c r="B187" s="739"/>
      <c r="C187" s="740"/>
      <c r="D187" s="739"/>
      <c r="E187" s="739"/>
      <c r="F187" s="746" t="s">
        <v>114</v>
      </c>
      <c r="G187" s="747"/>
      <c r="H187" s="748"/>
      <c r="I187" s="748">
        <v>25000</v>
      </c>
      <c r="J187" s="748">
        <v>-50000</v>
      </c>
      <c r="K187" s="749">
        <v>50000</v>
      </c>
    </row>
    <row r="188" spans="1:13" ht="84" customHeight="1">
      <c r="A188" s="738" t="s">
        <v>433</v>
      </c>
      <c r="B188" s="739" t="s">
        <v>453</v>
      </c>
      <c r="C188" s="740" t="s">
        <v>32</v>
      </c>
      <c r="D188" s="739"/>
      <c r="E188" s="739" t="s">
        <v>142</v>
      </c>
      <c r="F188" s="741" t="s">
        <v>143</v>
      </c>
      <c r="G188" s="742" t="s">
        <v>115</v>
      </c>
      <c r="H188" s="743"/>
      <c r="I188" s="743">
        <v>50</v>
      </c>
      <c r="J188" s="743"/>
      <c r="K188" s="745">
        <v>0</v>
      </c>
    </row>
    <row r="189" spans="1:13" ht="84" customHeight="1">
      <c r="A189" s="738" t="s">
        <v>433</v>
      </c>
      <c r="B189" s="739" t="s">
        <v>453</v>
      </c>
      <c r="C189" s="740" t="s">
        <v>32</v>
      </c>
      <c r="D189" s="739"/>
      <c r="E189" s="739" t="s">
        <v>142</v>
      </c>
      <c r="F189" s="741" t="s">
        <v>143</v>
      </c>
      <c r="G189" s="741" t="s">
        <v>116</v>
      </c>
      <c r="H189" s="743">
        <v>479998</v>
      </c>
      <c r="I189" s="743">
        <v>816000</v>
      </c>
      <c r="J189" s="743">
        <v>0</v>
      </c>
      <c r="K189" s="745">
        <v>0</v>
      </c>
    </row>
    <row r="190" spans="1:13" ht="36" customHeight="1">
      <c r="A190" s="738" t="s">
        <v>433</v>
      </c>
      <c r="B190" s="739" t="s">
        <v>453</v>
      </c>
      <c r="C190" s="740" t="s">
        <v>32</v>
      </c>
      <c r="D190" s="739"/>
      <c r="E190" s="739" t="s">
        <v>142</v>
      </c>
      <c r="F190" s="741" t="s">
        <v>143</v>
      </c>
      <c r="G190" s="741" t="s">
        <v>117</v>
      </c>
      <c r="H190" s="743">
        <v>479998</v>
      </c>
      <c r="I190" s="743">
        <v>16320</v>
      </c>
      <c r="J190" s="743">
        <v>0</v>
      </c>
      <c r="K190" s="745">
        <v>0</v>
      </c>
    </row>
    <row r="191" spans="1:13" ht="36" customHeight="1">
      <c r="A191" s="738"/>
      <c r="B191" s="739"/>
      <c r="C191" s="740"/>
      <c r="D191" s="739"/>
      <c r="E191" s="739"/>
      <c r="F191" s="750" t="s">
        <v>118</v>
      </c>
      <c r="G191" s="751"/>
      <c r="H191" s="752"/>
      <c r="I191" s="752">
        <v>-463678</v>
      </c>
      <c r="J191" s="752">
        <v>-16320</v>
      </c>
      <c r="K191" s="749">
        <v>0</v>
      </c>
    </row>
    <row r="192" spans="1:13" ht="36" customHeight="1">
      <c r="A192" s="733"/>
      <c r="B192" s="1552"/>
      <c r="C192" s="1552"/>
      <c r="D192" s="1552"/>
      <c r="E192" s="733"/>
      <c r="F192" s="733"/>
      <c r="G192" s="733"/>
      <c r="H192" s="733"/>
      <c r="I192" s="733"/>
      <c r="J192" s="733"/>
      <c r="K192" s="733"/>
      <c r="L192" s="733"/>
      <c r="M192" s="733"/>
    </row>
    <row r="193" spans="1:13" ht="24" customHeight="1">
      <c r="A193" s="733"/>
      <c r="B193" s="733"/>
      <c r="C193" s="733"/>
      <c r="D193" s="733"/>
      <c r="E193" s="1554" t="s">
        <v>586</v>
      </c>
      <c r="F193" s="753" t="s">
        <v>577</v>
      </c>
      <c r="G193" s="1555"/>
      <c r="H193" s="1555"/>
      <c r="I193" s="1554" t="s">
        <v>576</v>
      </c>
      <c r="J193" s="753" t="s">
        <v>577</v>
      </c>
      <c r="K193" s="1555"/>
      <c r="L193" s="1555"/>
      <c r="M193" s="733"/>
    </row>
    <row r="194" spans="1:13" ht="24" customHeight="1">
      <c r="A194" s="733"/>
      <c r="B194" s="733"/>
      <c r="C194" s="733"/>
      <c r="D194" s="733"/>
      <c r="E194" s="1554"/>
      <c r="F194" s="753" t="s">
        <v>579</v>
      </c>
      <c r="G194" s="1555"/>
      <c r="H194" s="1555"/>
      <c r="I194" s="1554"/>
      <c r="J194" s="753" t="s">
        <v>579</v>
      </c>
      <c r="K194" s="1555"/>
      <c r="L194" s="1555"/>
      <c r="M194" s="733"/>
    </row>
    <row r="195" spans="1:13" ht="24" customHeight="1">
      <c r="A195" s="733"/>
      <c r="B195" s="733"/>
      <c r="C195" s="733"/>
      <c r="D195" s="733"/>
      <c r="E195" s="1554"/>
      <c r="F195" s="753" t="s">
        <v>580</v>
      </c>
      <c r="G195" s="1555"/>
      <c r="H195" s="1555"/>
      <c r="I195" s="1554"/>
      <c r="J195" s="753" t="s">
        <v>580</v>
      </c>
      <c r="K195" s="1555"/>
      <c r="L195" s="1555"/>
      <c r="M195" s="733"/>
    </row>
    <row r="196" spans="1:13">
      <c r="A196" s="733"/>
      <c r="B196" s="733"/>
      <c r="C196" s="1552"/>
      <c r="D196" s="1552"/>
      <c r="E196" s="733"/>
      <c r="F196" s="733"/>
      <c r="G196" s="733"/>
      <c r="H196" s="733"/>
      <c r="I196" s="733"/>
      <c r="J196" s="733"/>
      <c r="K196" s="733"/>
      <c r="L196" s="733"/>
      <c r="M196" s="733"/>
    </row>
    <row r="199" spans="1:13" ht="24" customHeight="1">
      <c r="A199" s="1562" t="s">
        <v>119</v>
      </c>
      <c r="B199" s="1562"/>
      <c r="C199" s="1562"/>
      <c r="D199" s="1562"/>
      <c r="E199" s="1562"/>
      <c r="F199" s="1562"/>
      <c r="G199" s="1562"/>
      <c r="H199" s="1562"/>
      <c r="I199" s="1562"/>
      <c r="J199" s="1562"/>
    </row>
    <row r="200" spans="1:13" ht="24" customHeight="1" thickBot="1">
      <c r="A200" s="1563" t="s">
        <v>582</v>
      </c>
      <c r="B200" s="1563"/>
      <c r="C200" s="1563"/>
      <c r="D200" s="1563"/>
      <c r="E200" s="1563"/>
      <c r="F200" s="754"/>
      <c r="G200" s="754"/>
      <c r="H200" s="754"/>
      <c r="I200" s="754"/>
      <c r="J200" s="754"/>
    </row>
    <row r="201" spans="1:13" ht="24" customHeight="1">
      <c r="A201" s="755" t="s">
        <v>18</v>
      </c>
      <c r="B201" s="1564" t="s">
        <v>19</v>
      </c>
      <c r="C201" s="1564"/>
      <c r="D201" s="1565" t="s">
        <v>120</v>
      </c>
      <c r="E201" s="1565"/>
      <c r="F201" s="1566" t="s">
        <v>433</v>
      </c>
      <c r="G201" s="1566"/>
      <c r="H201" s="1566"/>
      <c r="I201" s="1566"/>
      <c r="J201" s="1566"/>
    </row>
    <row r="202" spans="1:13" ht="24" customHeight="1" thickBot="1">
      <c r="A202" s="756" t="s">
        <v>121</v>
      </c>
      <c r="B202" s="1556" t="s">
        <v>32</v>
      </c>
      <c r="C202" s="1556"/>
      <c r="D202" s="1557" t="s">
        <v>28</v>
      </c>
      <c r="E202" s="1557"/>
      <c r="F202" s="1558" t="s">
        <v>453</v>
      </c>
      <c r="G202" s="1558"/>
      <c r="H202" s="1558"/>
      <c r="I202" s="1558"/>
      <c r="J202" s="1558"/>
    </row>
    <row r="203" spans="1:13" ht="36" customHeight="1">
      <c r="A203" s="757" t="s">
        <v>122</v>
      </c>
      <c r="B203" s="1559" t="s">
        <v>366</v>
      </c>
      <c r="C203" s="1559"/>
      <c r="D203" s="1559"/>
      <c r="E203" s="1559"/>
      <c r="F203" s="1559"/>
      <c r="G203" s="1559"/>
      <c r="H203" s="1559"/>
      <c r="I203" s="1559"/>
      <c r="J203" s="1559"/>
    </row>
    <row r="204" spans="1:13" ht="17.25">
      <c r="A204" s="1560" t="s">
        <v>123</v>
      </c>
      <c r="B204" s="1560"/>
      <c r="C204" s="1561" t="s">
        <v>124</v>
      </c>
      <c r="D204" s="1561"/>
      <c r="E204" s="1561"/>
      <c r="F204" s="1561"/>
      <c r="G204" s="1561"/>
      <c r="H204" s="1561"/>
      <c r="I204" s="1561"/>
      <c r="J204" s="1561"/>
    </row>
    <row r="205" spans="1:13" ht="45">
      <c r="A205" s="758" t="s">
        <v>125</v>
      </c>
      <c r="B205" s="759" t="s">
        <v>126</v>
      </c>
      <c r="C205" s="760" t="s">
        <v>494</v>
      </c>
      <c r="D205" s="760" t="s">
        <v>127</v>
      </c>
      <c r="E205" s="760" t="s">
        <v>495</v>
      </c>
      <c r="F205" s="761" t="s">
        <v>496</v>
      </c>
      <c r="G205" s="761" t="s">
        <v>497</v>
      </c>
      <c r="H205" s="761" t="s">
        <v>498</v>
      </c>
      <c r="I205" s="760" t="s">
        <v>499</v>
      </c>
      <c r="J205" s="762" t="s">
        <v>128</v>
      </c>
    </row>
    <row r="206" spans="1:13" ht="18">
      <c r="A206" s="771" t="s">
        <v>136</v>
      </c>
      <c r="B206" s="763" t="s">
        <v>367</v>
      </c>
      <c r="C206" s="764"/>
      <c r="D206" s="765"/>
      <c r="E206" s="766"/>
      <c r="F206" s="782">
        <v>0.97</v>
      </c>
      <c r="G206" s="782">
        <v>0.97</v>
      </c>
      <c r="H206" s="782">
        <v>0.97</v>
      </c>
      <c r="I206" s="783">
        <v>0</v>
      </c>
      <c r="J206" s="768"/>
    </row>
    <row r="207" spans="1:13" ht="18">
      <c r="A207" s="771" t="s">
        <v>136</v>
      </c>
      <c r="B207" s="763" t="s">
        <v>368</v>
      </c>
      <c r="C207" s="764"/>
      <c r="D207" s="765"/>
      <c r="E207" s="766"/>
      <c r="F207" s="782">
        <v>0.85</v>
      </c>
      <c r="G207" s="782">
        <v>0.85</v>
      </c>
      <c r="H207" s="782">
        <v>0.85</v>
      </c>
      <c r="I207" s="783">
        <v>0</v>
      </c>
      <c r="J207" s="768"/>
    </row>
    <row r="208" spans="1:13" ht="17.25">
      <c r="A208" s="1560" t="s">
        <v>130</v>
      </c>
      <c r="B208" s="1560"/>
      <c r="C208" s="1571"/>
      <c r="D208" s="1571"/>
      <c r="E208" s="1571"/>
      <c r="F208" s="1571"/>
      <c r="G208" s="1571"/>
      <c r="H208" s="1571"/>
      <c r="I208" s="1571"/>
      <c r="J208" s="1571"/>
    </row>
    <row r="209" spans="1:10" ht="34.5">
      <c r="A209" s="769" t="s">
        <v>131</v>
      </c>
      <c r="B209" s="1559" t="s">
        <v>369</v>
      </c>
      <c r="C209" s="1559"/>
      <c r="D209" s="1559"/>
      <c r="E209" s="1559"/>
      <c r="F209" s="1559"/>
      <c r="G209" s="1559"/>
      <c r="H209" s="1559"/>
      <c r="I209" s="1559"/>
      <c r="J209" s="1559"/>
    </row>
    <row r="210" spans="1:10" ht="27">
      <c r="A210" s="771" t="s">
        <v>138</v>
      </c>
      <c r="B210" s="770" t="s">
        <v>370</v>
      </c>
      <c r="C210" s="767"/>
      <c r="D210" s="767"/>
      <c r="E210" s="766"/>
      <c r="F210" s="782">
        <v>0.99</v>
      </c>
      <c r="G210" s="782">
        <v>0.99</v>
      </c>
      <c r="H210" s="782">
        <v>0.99</v>
      </c>
      <c r="I210" s="783">
        <v>0</v>
      </c>
      <c r="J210" s="768"/>
    </row>
    <row r="211" spans="1:10" ht="18">
      <c r="A211" s="771" t="s">
        <v>138</v>
      </c>
      <c r="B211" s="770" t="s">
        <v>371</v>
      </c>
      <c r="C211" s="767" t="s">
        <v>129</v>
      </c>
      <c r="D211" s="767"/>
      <c r="E211" s="766"/>
      <c r="F211" s="782">
        <v>0.65</v>
      </c>
      <c r="G211" s="782">
        <v>0.65</v>
      </c>
      <c r="H211" s="782">
        <v>0.61</v>
      </c>
      <c r="I211" s="783">
        <v>4.0000000000000036E-2</v>
      </c>
      <c r="J211" s="768"/>
    </row>
    <row r="212" spans="1:10" ht="17.25">
      <c r="A212" s="1574" t="s">
        <v>132</v>
      </c>
      <c r="B212" s="1574"/>
      <c r="C212" s="1575"/>
      <c r="D212" s="1575"/>
      <c r="E212" s="1575"/>
      <c r="F212" s="1575"/>
      <c r="G212" s="1575"/>
      <c r="H212" s="1575"/>
      <c r="I212" s="1575"/>
      <c r="J212" s="1575"/>
    </row>
    <row r="213" spans="1:10" ht="30">
      <c r="A213" s="758" t="s">
        <v>133</v>
      </c>
      <c r="B213" s="759" t="s">
        <v>134</v>
      </c>
      <c r="C213" s="1571"/>
      <c r="D213" s="1571"/>
      <c r="E213" s="1571"/>
      <c r="F213" s="1571"/>
      <c r="G213" s="1571"/>
      <c r="H213" s="1571"/>
      <c r="I213" s="1571"/>
      <c r="J213" s="1571"/>
    </row>
    <row r="214" spans="1:10">
      <c r="A214" s="771" t="s">
        <v>136</v>
      </c>
      <c r="B214" s="772" t="s">
        <v>137</v>
      </c>
      <c r="C214" s="773"/>
      <c r="D214" s="774" t="s">
        <v>93</v>
      </c>
      <c r="E214" s="775">
        <v>1823</v>
      </c>
      <c r="F214" s="776">
        <v>2000</v>
      </c>
      <c r="G214" s="776">
        <v>2000</v>
      </c>
      <c r="H214" s="776">
        <v>1599</v>
      </c>
      <c r="I214" s="776">
        <v>401</v>
      </c>
      <c r="J214" s="781">
        <v>0.79949999999999999</v>
      </c>
    </row>
    <row r="215" spans="1:10">
      <c r="A215" s="771"/>
      <c r="B215" s="772"/>
      <c r="C215" s="773"/>
      <c r="D215" s="774" t="s">
        <v>135</v>
      </c>
      <c r="E215" s="775">
        <v>55988082</v>
      </c>
      <c r="F215" s="777">
        <v>93350000</v>
      </c>
      <c r="G215" s="777">
        <v>91650000</v>
      </c>
      <c r="H215" s="777">
        <v>45551919</v>
      </c>
      <c r="I215" s="776">
        <v>46098081</v>
      </c>
      <c r="J215" s="781">
        <v>0.49702039279869065</v>
      </c>
    </row>
    <row r="216" spans="1:10" ht="18">
      <c r="A216" s="771" t="s">
        <v>138</v>
      </c>
      <c r="B216" s="772" t="s">
        <v>372</v>
      </c>
      <c r="C216" s="773"/>
      <c r="D216" s="774" t="s">
        <v>93</v>
      </c>
      <c r="E216" s="775">
        <v>2160</v>
      </c>
      <c r="F216" s="777">
        <v>3000</v>
      </c>
      <c r="G216" s="777">
        <v>3000</v>
      </c>
      <c r="H216" s="777">
        <v>2452</v>
      </c>
      <c r="I216" s="776">
        <v>548</v>
      </c>
      <c r="J216" s="781">
        <v>0.81733333333333336</v>
      </c>
    </row>
    <row r="217" spans="1:10">
      <c r="A217" s="771"/>
      <c r="B217" s="772"/>
      <c r="C217" s="773"/>
      <c r="D217" s="774" t="s">
        <v>135</v>
      </c>
      <c r="E217" s="775">
        <v>10580179</v>
      </c>
      <c r="F217" s="777">
        <v>27000000</v>
      </c>
      <c r="G217" s="777">
        <v>25600000</v>
      </c>
      <c r="H217" s="777">
        <v>11541150</v>
      </c>
      <c r="I217" s="776">
        <v>14058850</v>
      </c>
      <c r="J217" s="781">
        <v>0.45082617187500001</v>
      </c>
    </row>
    <row r="218" spans="1:10">
      <c r="A218" s="771" t="s">
        <v>140</v>
      </c>
      <c r="B218" s="772" t="s">
        <v>373</v>
      </c>
      <c r="C218" s="773"/>
      <c r="D218" s="774" t="s">
        <v>94</v>
      </c>
      <c r="E218" s="775">
        <v>28</v>
      </c>
      <c r="F218" s="777">
        <v>14</v>
      </c>
      <c r="G218" s="777">
        <v>14</v>
      </c>
      <c r="H218" s="777">
        <v>11</v>
      </c>
      <c r="I218" s="776">
        <v>3</v>
      </c>
      <c r="J218" s="781">
        <v>0.7857142857142857</v>
      </c>
    </row>
    <row r="219" spans="1:10">
      <c r="A219" s="771"/>
      <c r="B219" s="772"/>
      <c r="C219" s="773"/>
      <c r="D219" s="774" t="s">
        <v>135</v>
      </c>
      <c r="E219" s="775">
        <v>330960</v>
      </c>
      <c r="F219" s="777">
        <v>1000000</v>
      </c>
      <c r="G219" s="777">
        <v>1000000</v>
      </c>
      <c r="H219" s="777">
        <v>411480</v>
      </c>
      <c r="I219" s="776">
        <v>588520</v>
      </c>
      <c r="J219" s="781">
        <v>0.41148000000000001</v>
      </c>
    </row>
    <row r="220" spans="1:10">
      <c r="A220" s="771" t="s">
        <v>142</v>
      </c>
      <c r="B220" s="772" t="s">
        <v>374</v>
      </c>
      <c r="C220" s="773"/>
      <c r="D220" s="774" t="s">
        <v>152</v>
      </c>
      <c r="E220" s="775"/>
      <c r="F220" s="777">
        <v>20</v>
      </c>
      <c r="G220" s="777">
        <v>20</v>
      </c>
      <c r="H220" s="777">
        <v>0</v>
      </c>
      <c r="I220" s="776">
        <v>20</v>
      </c>
      <c r="J220" s="781">
        <v>0</v>
      </c>
    </row>
    <row r="221" spans="1:10" ht="15.75" thickBot="1">
      <c r="A221" s="771"/>
      <c r="B221" s="772"/>
      <c r="C221" s="773"/>
      <c r="D221" s="774" t="s">
        <v>135</v>
      </c>
      <c r="E221" s="775">
        <v>0</v>
      </c>
      <c r="F221" s="777">
        <v>1000000</v>
      </c>
      <c r="G221" s="777">
        <v>1000000</v>
      </c>
      <c r="H221" s="777">
        <v>0</v>
      </c>
      <c r="I221" s="776">
        <v>1000000</v>
      </c>
      <c r="J221" s="781">
        <v>0</v>
      </c>
    </row>
    <row r="222" spans="1:10">
      <c r="A222" s="1572"/>
      <c r="B222" s="1572"/>
      <c r="C222" s="1572"/>
      <c r="D222" s="1572"/>
      <c r="E222" s="1572"/>
      <c r="F222" s="1572"/>
      <c r="G222" s="1572"/>
      <c r="H222" s="1572"/>
      <c r="I222" s="1572"/>
      <c r="J222" s="1572"/>
    </row>
    <row r="223" spans="1:10">
      <c r="A223" s="778"/>
      <c r="B223" s="754"/>
      <c r="C223" s="754"/>
      <c r="D223" s="754"/>
      <c r="E223" s="754"/>
      <c r="F223" s="754"/>
      <c r="G223" s="754"/>
      <c r="H223" s="754"/>
      <c r="I223" s="754"/>
      <c r="J223" s="754"/>
    </row>
    <row r="224" spans="1:10">
      <c r="A224" s="754"/>
      <c r="B224" s="779" t="s">
        <v>586</v>
      </c>
      <c r="C224" s="780" t="s">
        <v>577</v>
      </c>
      <c r="D224" s="780"/>
      <c r="E224" s="1573" t="s">
        <v>576</v>
      </c>
      <c r="F224" s="1573"/>
      <c r="G224" s="1573"/>
      <c r="H224" s="780" t="s">
        <v>577</v>
      </c>
      <c r="I224" s="1567"/>
      <c r="J224" s="1567"/>
    </row>
    <row r="225" spans="1:10">
      <c r="A225" s="754"/>
      <c r="B225" s="779"/>
      <c r="C225" s="780" t="s">
        <v>579</v>
      </c>
      <c r="D225" s="780"/>
      <c r="E225" s="1568"/>
      <c r="F225" s="1569"/>
      <c r="G225" s="1570"/>
      <c r="H225" s="780" t="s">
        <v>579</v>
      </c>
      <c r="I225" s="1567"/>
      <c r="J225" s="1567"/>
    </row>
    <row r="226" spans="1:10">
      <c r="A226" s="754"/>
      <c r="B226" s="779"/>
      <c r="C226" s="780" t="s">
        <v>580</v>
      </c>
      <c r="D226" s="780"/>
      <c r="E226" s="1568"/>
      <c r="F226" s="1569"/>
      <c r="G226" s="1570"/>
      <c r="H226" s="780" t="s">
        <v>580</v>
      </c>
      <c r="I226" s="1567"/>
      <c r="J226" s="1567"/>
    </row>
  </sheetData>
  <mergeCells count="179">
    <mergeCell ref="I226:J226"/>
    <mergeCell ref="E226:G226"/>
    <mergeCell ref="E225:G225"/>
    <mergeCell ref="C213:J213"/>
    <mergeCell ref="A222:J222"/>
    <mergeCell ref="E224:G224"/>
    <mergeCell ref="I224:J224"/>
    <mergeCell ref="I225:J225"/>
    <mergeCell ref="A208:B208"/>
    <mergeCell ref="C208:J208"/>
    <mergeCell ref="B209:J209"/>
    <mergeCell ref="A212:B212"/>
    <mergeCell ref="C212:J212"/>
    <mergeCell ref="B202:C202"/>
    <mergeCell ref="D202:E202"/>
    <mergeCell ref="F202:J202"/>
    <mergeCell ref="B203:J203"/>
    <mergeCell ref="A204:B204"/>
    <mergeCell ref="C204:J204"/>
    <mergeCell ref="A199:J199"/>
    <mergeCell ref="A200:E200"/>
    <mergeCell ref="B201:C201"/>
    <mergeCell ref="D201:E201"/>
    <mergeCell ref="F201:J201"/>
    <mergeCell ref="C196:D196"/>
    <mergeCell ref="C142:M142"/>
    <mergeCell ref="B192:D192"/>
    <mergeCell ref="E193:E195"/>
    <mergeCell ref="G193:H193"/>
    <mergeCell ref="I193:I195"/>
    <mergeCell ref="K193:L193"/>
    <mergeCell ref="G194:H194"/>
    <mergeCell ref="K194:L194"/>
    <mergeCell ref="G195:H195"/>
    <mergeCell ref="K195:L195"/>
    <mergeCell ref="C139:D139"/>
    <mergeCell ref="E136:F138"/>
    <mergeCell ref="H136:J136"/>
    <mergeCell ref="K136:K138"/>
    <mergeCell ref="L136:M136"/>
    <mergeCell ref="N136:P136"/>
    <mergeCell ref="H137:J137"/>
    <mergeCell ref="L137:M137"/>
    <mergeCell ref="N137:P137"/>
    <mergeCell ref="H138:J138"/>
    <mergeCell ref="L138:M138"/>
    <mergeCell ref="N138:P138"/>
    <mergeCell ref="E133:F133"/>
    <mergeCell ref="E134:F134"/>
    <mergeCell ref="B135:C135"/>
    <mergeCell ref="E130:F130"/>
    <mergeCell ref="E131:F131"/>
    <mergeCell ref="E132:F132"/>
    <mergeCell ref="E127:F127"/>
    <mergeCell ref="E128:F128"/>
    <mergeCell ref="E129:F129"/>
    <mergeCell ref="E124:F124"/>
    <mergeCell ref="E125:F125"/>
    <mergeCell ref="E126:F126"/>
    <mergeCell ref="E121:F121"/>
    <mergeCell ref="E122:F122"/>
    <mergeCell ref="E123:F123"/>
    <mergeCell ref="E118:F118"/>
    <mergeCell ref="E119:F119"/>
    <mergeCell ref="E120:F120"/>
    <mergeCell ref="C113:T113"/>
    <mergeCell ref="C114:T114"/>
    <mergeCell ref="A115:A117"/>
    <mergeCell ref="B115:B117"/>
    <mergeCell ref="C115:C117"/>
    <mergeCell ref="D115:D117"/>
    <mergeCell ref="E115:F117"/>
    <mergeCell ref="G115:G117"/>
    <mergeCell ref="H115:H117"/>
    <mergeCell ref="I115:R115"/>
    <mergeCell ref="I116:I117"/>
    <mergeCell ref="C105:D107"/>
    <mergeCell ref="F105:G105"/>
    <mergeCell ref="H105:I107"/>
    <mergeCell ref="K105:L105"/>
    <mergeCell ref="F106:G106"/>
    <mergeCell ref="K106:L106"/>
    <mergeCell ref="F107:G107"/>
    <mergeCell ref="K107:L107"/>
    <mergeCell ref="Q91:Q92"/>
    <mergeCell ref="R91:R92"/>
    <mergeCell ref="A94:B94"/>
    <mergeCell ref="A100:B100"/>
    <mergeCell ref="A103:R103"/>
    <mergeCell ref="B89:D89"/>
    <mergeCell ref="F89:R89"/>
    <mergeCell ref="A90:A92"/>
    <mergeCell ref="B90:B92"/>
    <mergeCell ref="C90:C92"/>
    <mergeCell ref="D90:F90"/>
    <mergeCell ref="G90:I90"/>
    <mergeCell ref="J90:L90"/>
    <mergeCell ref="M90:O90"/>
    <mergeCell ref="P90:R90"/>
    <mergeCell ref="K91:K92"/>
    <mergeCell ref="L91:L92"/>
    <mergeCell ref="M91:M92"/>
    <mergeCell ref="N91:N92"/>
    <mergeCell ref="O91:O92"/>
    <mergeCell ref="P91:P92"/>
    <mergeCell ref="A85:R85"/>
    <mergeCell ref="A86:R86"/>
    <mergeCell ref="A87:R87"/>
    <mergeCell ref="B88:D88"/>
    <mergeCell ref="F88:R88"/>
    <mergeCell ref="C81:E81"/>
    <mergeCell ref="F78:F80"/>
    <mergeCell ref="H78:I78"/>
    <mergeCell ref="J78:J80"/>
    <mergeCell ref="L78:M78"/>
    <mergeCell ref="H79:I79"/>
    <mergeCell ref="L79:M79"/>
    <mergeCell ref="H80:I80"/>
    <mergeCell ref="L80:M80"/>
    <mergeCell ref="B75:C75"/>
    <mergeCell ref="Q75:R75"/>
    <mergeCell ref="B76:C76"/>
    <mergeCell ref="Q76:R76"/>
    <mergeCell ref="B77:D77"/>
    <mergeCell ref="Q72:R72"/>
    <mergeCell ref="B73:C73"/>
    <mergeCell ref="Q73:R73"/>
    <mergeCell ref="B74:C74"/>
    <mergeCell ref="Q74:R74"/>
    <mergeCell ref="Q69:R69"/>
    <mergeCell ref="B70:C70"/>
    <mergeCell ref="Q70:R70"/>
    <mergeCell ref="B71:C71"/>
    <mergeCell ref="Q71:R71"/>
    <mergeCell ref="Q66:R66"/>
    <mergeCell ref="B67:C67"/>
    <mergeCell ref="Q67:R67"/>
    <mergeCell ref="B68:C68"/>
    <mergeCell ref="Q68:R68"/>
    <mergeCell ref="G9:H9"/>
    <mergeCell ref="J9:K9"/>
    <mergeCell ref="L9:L10"/>
    <mergeCell ref="M9:M10"/>
    <mergeCell ref="C61:S61"/>
    <mergeCell ref="C62:U62"/>
    <mergeCell ref="A63:A65"/>
    <mergeCell ref="B63:C65"/>
    <mergeCell ref="D63:D65"/>
    <mergeCell ref="E63:E65"/>
    <mergeCell ref="F63:F65"/>
    <mergeCell ref="G63:G64"/>
    <mergeCell ref="H63:H65"/>
    <mergeCell ref="I63:S63"/>
    <mergeCell ref="Q64:R64"/>
    <mergeCell ref="Q65:R65"/>
    <mergeCell ref="A1:M1"/>
    <mergeCell ref="A2:M2"/>
    <mergeCell ref="A3:M3"/>
    <mergeCell ref="A5:A6"/>
    <mergeCell ref="B5:D6"/>
    <mergeCell ref="E5:F6"/>
    <mergeCell ref="G5:M6"/>
    <mergeCell ref="B72:C72"/>
    <mergeCell ref="B66:C66"/>
    <mergeCell ref="B69:C69"/>
    <mergeCell ref="A12:B12"/>
    <mergeCell ref="A33:B33"/>
    <mergeCell ref="A52:M52"/>
    <mergeCell ref="A54:A56"/>
    <mergeCell ref="C54:D56"/>
    <mergeCell ref="F54:H54"/>
    <mergeCell ref="F56:H56"/>
    <mergeCell ref="F55:H55"/>
    <mergeCell ref="B7:D7"/>
    <mergeCell ref="E7:F7"/>
    <mergeCell ref="G7:M7"/>
    <mergeCell ref="A8:B11"/>
    <mergeCell ref="C8:M8"/>
    <mergeCell ref="E9:F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FC16C-CACF-4F43-AAC7-F5E63FF2C068}">
  <dimension ref="A1:U290"/>
  <sheetViews>
    <sheetView topLeftCell="A232" workbookViewId="0">
      <selection activeCell="F298" sqref="F298"/>
    </sheetView>
  </sheetViews>
  <sheetFormatPr defaultRowHeight="15"/>
  <cols>
    <col min="2" max="2" width="23.5703125" customWidth="1"/>
    <col min="3" max="3" width="20.140625" customWidth="1"/>
    <col min="5" max="5" width="15.28515625" customWidth="1"/>
    <col min="8" max="8" width="16.7109375" customWidth="1"/>
    <col min="10" max="10" width="22.7109375" customWidth="1"/>
    <col min="11" max="11" width="16.140625" customWidth="1"/>
    <col min="14" max="14" width="16" customWidth="1"/>
  </cols>
  <sheetData>
    <row r="1" spans="1:13" ht="24.95" customHeight="1">
      <c r="A1" s="1499" t="s">
        <v>583</v>
      </c>
      <c r="B1" s="1499"/>
      <c r="C1" s="1499"/>
      <c r="D1" s="1499"/>
      <c r="E1" s="1499"/>
      <c r="F1" s="1499"/>
      <c r="G1" s="1499"/>
      <c r="H1" s="1499"/>
      <c r="I1" s="1499"/>
      <c r="J1" s="1499"/>
      <c r="K1" s="1499"/>
      <c r="L1" s="1499"/>
      <c r="M1" s="1499"/>
    </row>
    <row r="2" spans="1:13" ht="24.95" customHeight="1">
      <c r="A2" s="1576" t="s">
        <v>17</v>
      </c>
      <c r="B2" s="1576"/>
      <c r="C2" s="1576"/>
      <c r="D2" s="1576"/>
      <c r="E2" s="1576"/>
      <c r="F2" s="1576"/>
      <c r="G2" s="1576"/>
      <c r="H2" s="1576"/>
      <c r="I2" s="1576"/>
      <c r="J2" s="1576"/>
      <c r="K2" s="1576"/>
      <c r="L2" s="1576"/>
      <c r="M2" s="1576"/>
    </row>
    <row r="3" spans="1:13" ht="24.95" customHeight="1" thickBot="1">
      <c r="A3" s="1"/>
      <c r="B3" s="1"/>
      <c r="C3" s="1"/>
      <c r="D3" s="1"/>
      <c r="E3" s="1"/>
      <c r="F3" s="1"/>
      <c r="G3" s="1"/>
      <c r="H3" s="1"/>
      <c r="I3" s="1"/>
      <c r="J3" s="1"/>
      <c r="K3" s="1"/>
      <c r="L3" s="1"/>
      <c r="M3" s="1"/>
    </row>
    <row r="4" spans="1:13" ht="24.95" customHeight="1" thickTop="1">
      <c r="A4" s="1583" t="s">
        <v>18</v>
      </c>
      <c r="B4" s="1585" t="s">
        <v>19</v>
      </c>
      <c r="C4" s="1585"/>
      <c r="D4" s="1585"/>
      <c r="E4" s="1587" t="s">
        <v>20</v>
      </c>
      <c r="F4" s="1587"/>
      <c r="G4" s="1585">
        <v>14</v>
      </c>
      <c r="H4" s="1585"/>
      <c r="I4" s="1585"/>
      <c r="J4" s="1585"/>
      <c r="K4" s="1585"/>
      <c r="L4" s="1585"/>
      <c r="M4" s="1589"/>
    </row>
    <row r="5" spans="1:13" ht="24.95" customHeight="1">
      <c r="A5" s="1584"/>
      <c r="B5" s="1586"/>
      <c r="C5" s="1586"/>
      <c r="D5" s="1586"/>
      <c r="E5" s="1588"/>
      <c r="F5" s="1588"/>
      <c r="G5" s="1586"/>
      <c r="H5" s="1586"/>
      <c r="I5" s="1586"/>
      <c r="J5" s="1586"/>
      <c r="K5" s="1586"/>
      <c r="L5" s="1586"/>
      <c r="M5" s="1590"/>
    </row>
    <row r="6" spans="1:13" ht="24.95" customHeight="1">
      <c r="A6" s="2" t="s">
        <v>322</v>
      </c>
      <c r="B6" s="1591" t="s">
        <v>30</v>
      </c>
      <c r="C6" s="1591"/>
      <c r="D6" s="1591"/>
      <c r="E6" s="1592" t="s">
        <v>49</v>
      </c>
      <c r="F6" s="1592"/>
      <c r="G6" s="1591">
        <v>1120</v>
      </c>
      <c r="H6" s="1591"/>
      <c r="I6" s="1591"/>
      <c r="J6" s="1591"/>
      <c r="K6" s="1591"/>
      <c r="L6" s="1591"/>
      <c r="M6" s="1593"/>
    </row>
    <row r="7" spans="1:13" ht="24.95" customHeight="1">
      <c r="A7" s="1594" t="s">
        <v>21</v>
      </c>
      <c r="B7" s="1595"/>
      <c r="C7" s="1600" t="s">
        <v>50</v>
      </c>
      <c r="D7" s="1601"/>
      <c r="E7" s="1601"/>
      <c r="F7" s="1601"/>
      <c r="G7" s="1601"/>
      <c r="H7" s="1601"/>
      <c r="I7" s="1601"/>
      <c r="J7" s="1601"/>
      <c r="K7" s="1601"/>
      <c r="L7" s="1601"/>
      <c r="M7" s="1602"/>
    </row>
    <row r="8" spans="1:13" ht="24.95" customHeight="1">
      <c r="A8" s="1596"/>
      <c r="B8" s="1597"/>
      <c r="C8" s="3" t="s">
        <v>51</v>
      </c>
      <c r="D8" s="4">
        <v>2024</v>
      </c>
      <c r="E8" s="1603" t="s">
        <v>3</v>
      </c>
      <c r="F8" s="1604"/>
      <c r="G8" s="1603" t="s">
        <v>3</v>
      </c>
      <c r="H8" s="1604"/>
      <c r="I8" s="5" t="s">
        <v>3</v>
      </c>
      <c r="J8" s="1603" t="s">
        <v>3</v>
      </c>
      <c r="K8" s="1604"/>
      <c r="L8" s="1605" t="s">
        <v>52</v>
      </c>
      <c r="M8" s="1608" t="s">
        <v>22</v>
      </c>
    </row>
    <row r="9" spans="1:13" ht="24.95" customHeight="1">
      <c r="A9" s="1596"/>
      <c r="B9" s="1597"/>
      <c r="C9" s="1611" t="s">
        <v>53</v>
      </c>
      <c r="D9" s="1613" t="s">
        <v>23</v>
      </c>
      <c r="E9" s="390" t="s">
        <v>323</v>
      </c>
      <c r="F9" s="1533" t="s">
        <v>23</v>
      </c>
      <c r="G9" s="390" t="s">
        <v>325</v>
      </c>
      <c r="H9" s="1533" t="s">
        <v>23</v>
      </c>
      <c r="I9" s="1615" t="s">
        <v>54</v>
      </c>
      <c r="J9" s="1535" t="s">
        <v>24</v>
      </c>
      <c r="K9" s="1533" t="s">
        <v>23</v>
      </c>
      <c r="L9" s="1606"/>
      <c r="M9" s="1609"/>
    </row>
    <row r="10" spans="1:13" ht="24.95" customHeight="1">
      <c r="A10" s="1596"/>
      <c r="B10" s="1597"/>
      <c r="C10" s="1612"/>
      <c r="D10" s="1614"/>
      <c r="E10" s="386" t="s">
        <v>324</v>
      </c>
      <c r="F10" s="1614"/>
      <c r="G10" s="386" t="s">
        <v>326</v>
      </c>
      <c r="H10" s="1614"/>
      <c r="I10" s="1616"/>
      <c r="J10" s="1612"/>
      <c r="K10" s="1614"/>
      <c r="L10" s="1606"/>
      <c r="M10" s="1609"/>
    </row>
    <row r="11" spans="1:13" ht="24.95" customHeight="1">
      <c r="A11" s="1596"/>
      <c r="B11" s="1597"/>
      <c r="C11" s="1536"/>
      <c r="D11" s="1534"/>
      <c r="E11" s="387" t="s">
        <v>502</v>
      </c>
      <c r="F11" s="1534"/>
      <c r="G11" s="387" t="s">
        <v>503</v>
      </c>
      <c r="H11" s="1534"/>
      <c r="I11" s="1617"/>
      <c r="J11" s="1536"/>
      <c r="K11" s="1534"/>
      <c r="L11" s="1607"/>
      <c r="M11" s="1610"/>
    </row>
    <row r="12" spans="1:13" ht="24.95" customHeight="1" thickBot="1">
      <c r="A12" s="1598"/>
      <c r="B12" s="1599"/>
      <c r="C12" s="7">
        <v>-1</v>
      </c>
      <c r="D12" s="7">
        <v>-2</v>
      </c>
      <c r="E12" s="7">
        <v>-3</v>
      </c>
      <c r="F12" s="7">
        <v>-4</v>
      </c>
      <c r="G12" s="7">
        <v>-5</v>
      </c>
      <c r="H12" s="7">
        <v>-6</v>
      </c>
      <c r="I12" s="7" t="s">
        <v>25</v>
      </c>
      <c r="J12" s="7">
        <v>-8</v>
      </c>
      <c r="K12" s="7">
        <v>-9</v>
      </c>
      <c r="L12" s="7" t="s">
        <v>26</v>
      </c>
      <c r="M12" s="8" t="s">
        <v>27</v>
      </c>
    </row>
    <row r="13" spans="1:13" ht="24.95" customHeight="1" thickTop="1">
      <c r="A13" s="1618" t="s">
        <v>34</v>
      </c>
      <c r="B13" s="1619"/>
      <c r="C13" s="9"/>
      <c r="D13" s="10"/>
      <c r="E13" s="9"/>
      <c r="F13" s="10"/>
      <c r="G13" s="9"/>
      <c r="H13" s="10"/>
      <c r="I13" s="11"/>
      <c r="J13" s="9"/>
      <c r="K13" s="10"/>
      <c r="L13" s="9"/>
      <c r="M13" s="12"/>
    </row>
    <row r="14" spans="1:13" ht="24.95" customHeight="1">
      <c r="A14" s="13" t="s">
        <v>28</v>
      </c>
      <c r="B14" s="14" t="s">
        <v>29</v>
      </c>
      <c r="C14" s="9"/>
      <c r="D14" s="10"/>
      <c r="E14" s="9"/>
      <c r="F14" s="10"/>
      <c r="G14" s="9"/>
      <c r="H14" s="10"/>
      <c r="I14" s="15"/>
      <c r="J14" s="9"/>
      <c r="K14" s="10"/>
      <c r="L14" s="9"/>
      <c r="M14" s="12"/>
    </row>
    <row r="15" spans="1:13" ht="24.95" customHeight="1">
      <c r="A15" s="16">
        <v>600</v>
      </c>
      <c r="B15" s="17" t="s">
        <v>36</v>
      </c>
      <c r="C15" s="18">
        <v>32996162</v>
      </c>
      <c r="D15" s="19">
        <v>66</v>
      </c>
      <c r="E15" s="20">
        <v>37394000</v>
      </c>
      <c r="F15" s="19">
        <v>66</v>
      </c>
      <c r="G15" s="20">
        <v>37874000</v>
      </c>
      <c r="H15" s="21">
        <v>66</v>
      </c>
      <c r="I15" s="20">
        <v>480000</v>
      </c>
      <c r="J15" s="18">
        <v>24927012</v>
      </c>
      <c r="K15" s="21">
        <v>66</v>
      </c>
      <c r="L15" s="20">
        <v>12946988</v>
      </c>
      <c r="M15" s="21">
        <v>66</v>
      </c>
    </row>
    <row r="16" spans="1:13" ht="24.95" customHeight="1">
      <c r="A16" s="16">
        <v>601</v>
      </c>
      <c r="B16" s="17" t="s">
        <v>37</v>
      </c>
      <c r="C16" s="18">
        <v>5460277</v>
      </c>
      <c r="D16" s="19">
        <v>64</v>
      </c>
      <c r="E16" s="20">
        <v>6450000</v>
      </c>
      <c r="F16" s="19">
        <v>64</v>
      </c>
      <c r="G16" s="20">
        <v>6450000</v>
      </c>
      <c r="H16" s="21">
        <v>64</v>
      </c>
      <c r="I16" s="19">
        <v>0</v>
      </c>
      <c r="J16" s="18">
        <v>4135250</v>
      </c>
      <c r="K16" s="21">
        <v>64</v>
      </c>
      <c r="L16" s="20">
        <v>2314750</v>
      </c>
      <c r="M16" s="21">
        <v>64</v>
      </c>
    </row>
    <row r="17" spans="1:13" ht="24.95" customHeight="1">
      <c r="A17" s="16">
        <v>602</v>
      </c>
      <c r="B17" s="17" t="s">
        <v>38</v>
      </c>
      <c r="C17" s="18">
        <v>6691359</v>
      </c>
      <c r="D17" s="19">
        <v>19</v>
      </c>
      <c r="E17" s="20">
        <v>23200000</v>
      </c>
      <c r="F17" s="19">
        <v>18</v>
      </c>
      <c r="G17" s="20">
        <v>17196000</v>
      </c>
      <c r="H17" s="21">
        <v>19</v>
      </c>
      <c r="I17" s="20">
        <v>-6004000</v>
      </c>
      <c r="J17" s="18">
        <v>3180913</v>
      </c>
      <c r="K17" s="21">
        <v>19</v>
      </c>
      <c r="L17" s="20">
        <v>14015087</v>
      </c>
      <c r="M17" s="21">
        <v>18</v>
      </c>
    </row>
    <row r="18" spans="1:13" ht="24.95" customHeight="1">
      <c r="A18" s="16">
        <v>603</v>
      </c>
      <c r="B18" s="17" t="s">
        <v>39</v>
      </c>
      <c r="C18" s="19">
        <v>0</v>
      </c>
      <c r="D18" s="19">
        <v>0</v>
      </c>
      <c r="E18" s="19">
        <v>0</v>
      </c>
      <c r="F18" s="19">
        <v>0</v>
      </c>
      <c r="G18" s="19">
        <v>0</v>
      </c>
      <c r="H18" s="21">
        <v>50</v>
      </c>
      <c r="I18" s="19">
        <v>0</v>
      </c>
      <c r="J18" s="19">
        <v>0</v>
      </c>
      <c r="K18" s="21">
        <v>50</v>
      </c>
      <c r="L18" s="19">
        <v>0</v>
      </c>
      <c r="M18" s="21">
        <v>50</v>
      </c>
    </row>
    <row r="19" spans="1:13" ht="24.95" customHeight="1">
      <c r="A19" s="16">
        <v>604</v>
      </c>
      <c r="B19" s="17" t="s">
        <v>40</v>
      </c>
      <c r="C19" s="19">
        <v>0</v>
      </c>
      <c r="D19" s="19">
        <v>0</v>
      </c>
      <c r="E19" s="19">
        <v>0</v>
      </c>
      <c r="F19" s="19">
        <v>0</v>
      </c>
      <c r="G19" s="19">
        <v>0</v>
      </c>
      <c r="H19" s="21">
        <v>0</v>
      </c>
      <c r="I19" s="19">
        <v>0</v>
      </c>
      <c r="J19" s="19">
        <v>0</v>
      </c>
      <c r="K19" s="21">
        <v>0</v>
      </c>
      <c r="L19" s="19">
        <v>0</v>
      </c>
      <c r="M19" s="21">
        <v>0</v>
      </c>
    </row>
    <row r="20" spans="1:13" ht="24.95" customHeight="1">
      <c r="A20" s="16">
        <v>605</v>
      </c>
      <c r="B20" s="17" t="s">
        <v>41</v>
      </c>
      <c r="C20" s="19">
        <v>0</v>
      </c>
      <c r="D20" s="19">
        <v>0</v>
      </c>
      <c r="E20" s="19">
        <v>0</v>
      </c>
      <c r="F20" s="19">
        <v>0</v>
      </c>
      <c r="G20" s="19">
        <v>0</v>
      </c>
      <c r="H20" s="21">
        <v>0</v>
      </c>
      <c r="I20" s="19">
        <v>0</v>
      </c>
      <c r="J20" s="19">
        <v>0</v>
      </c>
      <c r="K20" s="21">
        <v>0</v>
      </c>
      <c r="L20" s="19">
        <v>0</v>
      </c>
      <c r="M20" s="21">
        <v>0</v>
      </c>
    </row>
    <row r="21" spans="1:13" ht="24.95" customHeight="1">
      <c r="A21" s="16">
        <v>606</v>
      </c>
      <c r="B21" s="17" t="s">
        <v>42</v>
      </c>
      <c r="C21" s="18">
        <v>354000</v>
      </c>
      <c r="D21" s="19">
        <v>50</v>
      </c>
      <c r="E21" s="19">
        <v>0</v>
      </c>
      <c r="F21" s="19">
        <v>50</v>
      </c>
      <c r="G21" s="20">
        <v>124000</v>
      </c>
      <c r="H21" s="21">
        <v>50</v>
      </c>
      <c r="I21" s="20">
        <v>124000</v>
      </c>
      <c r="J21" s="18">
        <v>62000</v>
      </c>
      <c r="K21" s="21">
        <v>50</v>
      </c>
      <c r="L21" s="20">
        <v>62000</v>
      </c>
      <c r="M21" s="21">
        <v>50</v>
      </c>
    </row>
    <row r="22" spans="1:13" ht="24.95" customHeight="1">
      <c r="A22" s="22"/>
      <c r="B22" s="23" t="s">
        <v>55</v>
      </c>
      <c r="C22" s="24">
        <v>45501798</v>
      </c>
      <c r="D22" s="25">
        <v>48</v>
      </c>
      <c r="E22" s="26">
        <v>67044000</v>
      </c>
      <c r="F22" s="25">
        <v>48</v>
      </c>
      <c r="G22" s="26">
        <v>61644000</v>
      </c>
      <c r="H22" s="27">
        <v>52</v>
      </c>
      <c r="I22" s="26">
        <v>-5400000</v>
      </c>
      <c r="J22" s="24">
        <v>32305175</v>
      </c>
      <c r="K22" s="25">
        <v>52</v>
      </c>
      <c r="L22" s="26">
        <v>29338825</v>
      </c>
      <c r="M22" s="27">
        <v>52</v>
      </c>
    </row>
    <row r="23" spans="1:13" ht="24.95" customHeight="1">
      <c r="A23" s="16">
        <v>230</v>
      </c>
      <c r="B23" s="17" t="s">
        <v>43</v>
      </c>
      <c r="C23" s="19">
        <v>0</v>
      </c>
      <c r="D23" s="19">
        <v>0</v>
      </c>
      <c r="E23" s="19">
        <v>0</v>
      </c>
      <c r="F23" s="19">
        <v>0</v>
      </c>
      <c r="G23" s="19">
        <v>0</v>
      </c>
      <c r="H23" s="21">
        <v>0</v>
      </c>
      <c r="I23" s="19">
        <v>0</v>
      </c>
      <c r="J23" s="19">
        <v>0</v>
      </c>
      <c r="K23" s="19">
        <v>0</v>
      </c>
      <c r="L23" s="19">
        <v>0</v>
      </c>
      <c r="M23" s="21">
        <v>0</v>
      </c>
    </row>
    <row r="24" spans="1:13" ht="24.95" customHeight="1">
      <c r="A24" s="16">
        <v>231</v>
      </c>
      <c r="B24" s="17" t="s">
        <v>44</v>
      </c>
      <c r="C24" s="19">
        <v>0</v>
      </c>
      <c r="D24" s="19">
        <v>0</v>
      </c>
      <c r="E24" s="20">
        <v>5000000</v>
      </c>
      <c r="F24" s="19">
        <v>0</v>
      </c>
      <c r="G24" s="20">
        <v>5000000</v>
      </c>
      <c r="H24" s="21">
        <v>0</v>
      </c>
      <c r="I24" s="19">
        <v>0</v>
      </c>
      <c r="J24" s="19">
        <v>0</v>
      </c>
      <c r="K24" s="19">
        <v>0</v>
      </c>
      <c r="L24" s="20">
        <v>5000000</v>
      </c>
      <c r="M24" s="21">
        <v>0</v>
      </c>
    </row>
    <row r="25" spans="1:13" ht="24.95" customHeight="1">
      <c r="A25" s="22"/>
      <c r="B25" s="23" t="s">
        <v>56</v>
      </c>
      <c r="C25" s="25">
        <v>0</v>
      </c>
      <c r="D25" s="25">
        <v>0</v>
      </c>
      <c r="E25" s="26">
        <v>5000000</v>
      </c>
      <c r="F25" s="25">
        <v>0</v>
      </c>
      <c r="G25" s="26">
        <v>5000000</v>
      </c>
      <c r="H25" s="27">
        <v>0</v>
      </c>
      <c r="I25" s="25">
        <v>0</v>
      </c>
      <c r="J25" s="25">
        <v>0</v>
      </c>
      <c r="K25" s="25">
        <v>0</v>
      </c>
      <c r="L25" s="26">
        <v>5000000</v>
      </c>
      <c r="M25" s="27">
        <v>0</v>
      </c>
    </row>
    <row r="26" spans="1:13" ht="24.95" customHeight="1">
      <c r="A26" s="16">
        <v>230</v>
      </c>
      <c r="B26" s="17" t="s">
        <v>43</v>
      </c>
      <c r="C26" s="19">
        <v>0</v>
      </c>
      <c r="D26" s="19">
        <v>0</v>
      </c>
      <c r="E26" s="19">
        <v>0</v>
      </c>
      <c r="F26" s="19">
        <v>0</v>
      </c>
      <c r="G26" s="19">
        <v>0</v>
      </c>
      <c r="H26" s="21">
        <v>0</v>
      </c>
      <c r="I26" s="19">
        <v>0</v>
      </c>
      <c r="J26" s="19">
        <v>0</v>
      </c>
      <c r="K26" s="19">
        <v>0</v>
      </c>
      <c r="L26" s="19">
        <v>0</v>
      </c>
      <c r="M26" s="21">
        <v>0</v>
      </c>
    </row>
    <row r="27" spans="1:13" ht="24.95" customHeight="1">
      <c r="A27" s="16">
        <v>231</v>
      </c>
      <c r="B27" s="17" t="s">
        <v>44</v>
      </c>
      <c r="C27" s="19">
        <v>0</v>
      </c>
      <c r="D27" s="19">
        <v>0</v>
      </c>
      <c r="E27" s="19">
        <v>0</v>
      </c>
      <c r="F27" s="19">
        <v>0</v>
      </c>
      <c r="G27" s="19">
        <v>0</v>
      </c>
      <c r="H27" s="21">
        <v>0</v>
      </c>
      <c r="I27" s="19">
        <v>0</v>
      </c>
      <c r="J27" s="19">
        <v>0</v>
      </c>
      <c r="K27" s="19">
        <v>0</v>
      </c>
      <c r="L27" s="19">
        <v>0</v>
      </c>
      <c r="M27" s="21">
        <v>0</v>
      </c>
    </row>
    <row r="28" spans="1:13" ht="24.95" customHeight="1">
      <c r="A28" s="22"/>
      <c r="B28" s="23" t="s">
        <v>57</v>
      </c>
      <c r="C28" s="25">
        <v>0</v>
      </c>
      <c r="D28" s="25">
        <v>0</v>
      </c>
      <c r="E28" s="25">
        <v>0</v>
      </c>
      <c r="F28" s="25">
        <v>0</v>
      </c>
      <c r="G28" s="25">
        <v>0</v>
      </c>
      <c r="H28" s="27">
        <v>0</v>
      </c>
      <c r="I28" s="25">
        <v>0</v>
      </c>
      <c r="J28" s="25">
        <v>0</v>
      </c>
      <c r="K28" s="25">
        <v>0</v>
      </c>
      <c r="L28" s="25">
        <v>0</v>
      </c>
      <c r="M28" s="27">
        <v>0</v>
      </c>
    </row>
    <row r="29" spans="1:13" ht="24.95" customHeight="1">
      <c r="A29" s="28"/>
      <c r="B29" s="29" t="s">
        <v>58</v>
      </c>
      <c r="C29" s="30">
        <v>0</v>
      </c>
      <c r="D29" s="30">
        <v>0</v>
      </c>
      <c r="E29" s="31">
        <v>5000000</v>
      </c>
      <c r="F29" s="30">
        <v>0</v>
      </c>
      <c r="G29" s="31">
        <v>5000000</v>
      </c>
      <c r="H29" s="33">
        <v>0</v>
      </c>
      <c r="I29" s="30">
        <v>0</v>
      </c>
      <c r="J29" s="30">
        <v>0</v>
      </c>
      <c r="K29" s="30">
        <v>0</v>
      </c>
      <c r="L29" s="31">
        <v>5000000</v>
      </c>
      <c r="M29" s="33">
        <v>0</v>
      </c>
    </row>
    <row r="30" spans="1:13" ht="24.95" customHeight="1">
      <c r="A30" s="28"/>
      <c r="B30" s="29" t="s">
        <v>59</v>
      </c>
      <c r="C30" s="32">
        <v>45501798</v>
      </c>
      <c r="D30" s="30">
        <v>48</v>
      </c>
      <c r="E30" s="31">
        <v>72044000</v>
      </c>
      <c r="F30" s="30">
        <v>48</v>
      </c>
      <c r="G30" s="31">
        <v>66644000</v>
      </c>
      <c r="H30" s="33">
        <v>48</v>
      </c>
      <c r="I30" s="31">
        <v>-5400000</v>
      </c>
      <c r="J30" s="32">
        <v>32305175</v>
      </c>
      <c r="K30" s="30">
        <v>48</v>
      </c>
      <c r="L30" s="31">
        <v>34338825</v>
      </c>
      <c r="M30" s="33">
        <v>48</v>
      </c>
    </row>
    <row r="31" spans="1:13" ht="24.95" customHeight="1">
      <c r="A31" s="22"/>
      <c r="B31" s="23" t="s">
        <v>60</v>
      </c>
      <c r="C31" s="25">
        <v>0</v>
      </c>
      <c r="D31" s="25"/>
      <c r="E31" s="25"/>
      <c r="F31" s="25"/>
      <c r="G31" s="25"/>
      <c r="H31" s="25"/>
      <c r="I31" s="25"/>
      <c r="J31" s="25">
        <v>0</v>
      </c>
      <c r="K31" s="25"/>
      <c r="L31" s="25"/>
      <c r="M31" s="27"/>
    </row>
    <row r="32" spans="1:13" ht="24.95" customHeight="1">
      <c r="A32" s="22"/>
      <c r="B32" s="23" t="s">
        <v>61</v>
      </c>
      <c r="C32" s="25">
        <v>0</v>
      </c>
      <c r="D32" s="25"/>
      <c r="E32" s="25"/>
      <c r="F32" s="25"/>
      <c r="G32" s="25"/>
      <c r="H32" s="25"/>
      <c r="I32" s="25"/>
      <c r="J32" s="25">
        <v>0</v>
      </c>
      <c r="K32" s="25"/>
      <c r="L32" s="25"/>
      <c r="M32" s="27"/>
    </row>
    <row r="33" spans="1:13" ht="24.95" customHeight="1" thickBot="1">
      <c r="A33" s="28"/>
      <c r="B33" s="29" t="s">
        <v>62</v>
      </c>
      <c r="C33" s="32">
        <v>45501798</v>
      </c>
      <c r="D33" s="30"/>
      <c r="E33" s="30"/>
      <c r="F33" s="30"/>
      <c r="G33" s="30"/>
      <c r="H33" s="30"/>
      <c r="I33" s="30"/>
      <c r="J33" s="32">
        <v>32305175</v>
      </c>
      <c r="K33" s="30"/>
      <c r="L33" s="30"/>
      <c r="M33" s="33"/>
    </row>
    <row r="34" spans="1:13" ht="24.95" customHeight="1" thickTop="1">
      <c r="A34" s="1620" t="s">
        <v>63</v>
      </c>
      <c r="B34" s="1621"/>
      <c r="C34" s="34"/>
      <c r="D34" s="35"/>
      <c r="E34" s="34"/>
      <c r="F34" s="35"/>
      <c r="G34" s="34"/>
      <c r="H34" s="35"/>
      <c r="I34" s="36"/>
      <c r="J34" s="34"/>
      <c r="K34" s="35"/>
      <c r="L34" s="34"/>
      <c r="M34" s="37"/>
    </row>
    <row r="35" spans="1:13" ht="24.95" customHeight="1">
      <c r="A35" s="38" t="s">
        <v>35</v>
      </c>
      <c r="B35" s="14" t="s">
        <v>29</v>
      </c>
      <c r="C35" s="9"/>
      <c r="D35" s="10"/>
      <c r="E35" s="9"/>
      <c r="F35" s="10"/>
      <c r="G35" s="9"/>
      <c r="H35" s="10"/>
      <c r="I35" s="15"/>
      <c r="J35" s="9"/>
      <c r="K35" s="10"/>
      <c r="L35" s="9"/>
      <c r="M35" s="12"/>
    </row>
    <row r="36" spans="1:13" ht="24.95" customHeight="1">
      <c r="A36" s="16"/>
      <c r="B36" s="39" t="s">
        <v>64</v>
      </c>
      <c r="C36" s="32">
        <v>45501798</v>
      </c>
      <c r="D36" s="30">
        <v>100</v>
      </c>
      <c r="E36" s="31">
        <v>67044000</v>
      </c>
      <c r="F36" s="30">
        <v>93</v>
      </c>
      <c r="G36" s="31">
        <v>61644000</v>
      </c>
      <c r="H36" s="30">
        <v>92</v>
      </c>
      <c r="I36" s="31">
        <v>-5400000</v>
      </c>
      <c r="J36" s="32">
        <v>32305175</v>
      </c>
      <c r="K36" s="30">
        <v>100</v>
      </c>
      <c r="L36" s="31">
        <v>29338825</v>
      </c>
      <c r="M36" s="33">
        <v>52</v>
      </c>
    </row>
    <row r="37" spans="1:13" ht="24.95" customHeight="1">
      <c r="A37" s="16" t="s">
        <v>65</v>
      </c>
      <c r="B37" s="40" t="s">
        <v>66</v>
      </c>
      <c r="C37" s="19"/>
      <c r="D37" s="19"/>
      <c r="E37" s="19"/>
      <c r="F37" s="19"/>
      <c r="G37" s="19"/>
      <c r="H37" s="19"/>
      <c r="I37" s="19">
        <v>0</v>
      </c>
      <c r="J37" s="19"/>
      <c r="K37" s="19"/>
      <c r="L37" s="19"/>
      <c r="M37" s="21"/>
    </row>
    <row r="38" spans="1:13" ht="24.95" customHeight="1">
      <c r="A38" s="16" t="s">
        <v>153</v>
      </c>
      <c r="B38" s="40" t="s">
        <v>154</v>
      </c>
      <c r="C38" s="18">
        <v>41283827</v>
      </c>
      <c r="D38" s="19">
        <v>91</v>
      </c>
      <c r="E38" s="20">
        <v>55681000</v>
      </c>
      <c r="F38" s="19">
        <v>77</v>
      </c>
      <c r="G38" s="20">
        <v>52781000</v>
      </c>
      <c r="H38" s="19">
        <v>79</v>
      </c>
      <c r="I38" s="20">
        <v>-2900000</v>
      </c>
      <c r="J38" s="18">
        <v>30505484</v>
      </c>
      <c r="K38" s="19">
        <v>94</v>
      </c>
      <c r="L38" s="20">
        <v>22275516</v>
      </c>
      <c r="M38" s="21">
        <v>58</v>
      </c>
    </row>
    <row r="39" spans="1:13" ht="24.95" customHeight="1">
      <c r="A39" s="16" t="s">
        <v>155</v>
      </c>
      <c r="B39" s="40" t="s">
        <v>156</v>
      </c>
      <c r="C39" s="18">
        <v>922081</v>
      </c>
      <c r="D39" s="19">
        <v>2</v>
      </c>
      <c r="E39" s="20">
        <v>2872000</v>
      </c>
      <c r="F39" s="19">
        <v>4</v>
      </c>
      <c r="G39" s="20">
        <v>2872000</v>
      </c>
      <c r="H39" s="19">
        <v>4</v>
      </c>
      <c r="I39" s="19">
        <v>0</v>
      </c>
      <c r="J39" s="18">
        <v>460712</v>
      </c>
      <c r="K39" s="19">
        <v>1</v>
      </c>
      <c r="L39" s="20">
        <v>2411288</v>
      </c>
      <c r="M39" s="21">
        <v>16</v>
      </c>
    </row>
    <row r="40" spans="1:13" ht="24.95" customHeight="1">
      <c r="A40" s="16" t="s">
        <v>157</v>
      </c>
      <c r="B40" s="40" t="s">
        <v>158</v>
      </c>
      <c r="C40" s="18">
        <v>2103102</v>
      </c>
      <c r="D40" s="19">
        <v>5</v>
      </c>
      <c r="E40" s="20">
        <v>6425000</v>
      </c>
      <c r="F40" s="19">
        <v>9</v>
      </c>
      <c r="G40" s="20">
        <v>4425000</v>
      </c>
      <c r="H40" s="19">
        <v>7</v>
      </c>
      <c r="I40" s="20">
        <v>-2000000</v>
      </c>
      <c r="J40" s="18">
        <v>844360</v>
      </c>
      <c r="K40" s="19">
        <v>3</v>
      </c>
      <c r="L40" s="20">
        <v>3580640</v>
      </c>
      <c r="M40" s="21">
        <v>19</v>
      </c>
    </row>
    <row r="41" spans="1:13" ht="24.95" customHeight="1">
      <c r="A41" s="16" t="s">
        <v>159</v>
      </c>
      <c r="B41" s="40" t="s">
        <v>504</v>
      </c>
      <c r="C41" s="18">
        <v>1192788</v>
      </c>
      <c r="D41" s="19">
        <v>3</v>
      </c>
      <c r="E41" s="20">
        <v>2066000</v>
      </c>
      <c r="F41" s="19">
        <v>3</v>
      </c>
      <c r="G41" s="20">
        <v>1566000</v>
      </c>
      <c r="H41" s="19">
        <v>2</v>
      </c>
      <c r="I41" s="20">
        <v>-500000</v>
      </c>
      <c r="J41" s="18">
        <v>494619</v>
      </c>
      <c r="K41" s="19">
        <v>2</v>
      </c>
      <c r="L41" s="20">
        <v>1071381</v>
      </c>
      <c r="M41" s="21">
        <v>32</v>
      </c>
    </row>
    <row r="42" spans="1:13" ht="24.95" customHeight="1">
      <c r="A42" s="16"/>
      <c r="B42" s="39" t="s">
        <v>67</v>
      </c>
      <c r="C42" s="30">
        <v>0</v>
      </c>
      <c r="D42" s="30">
        <v>0</v>
      </c>
      <c r="E42" s="31">
        <v>5000000</v>
      </c>
      <c r="F42" s="30">
        <v>7</v>
      </c>
      <c r="G42" s="31">
        <v>5000000</v>
      </c>
      <c r="H42" s="30">
        <v>8</v>
      </c>
      <c r="I42" s="31">
        <v>-5400000</v>
      </c>
      <c r="J42" s="30">
        <v>0</v>
      </c>
      <c r="K42" s="30">
        <v>0</v>
      </c>
      <c r="L42" s="31">
        <v>5000000</v>
      </c>
      <c r="M42" s="33">
        <v>0</v>
      </c>
    </row>
    <row r="43" spans="1:13" ht="24.95" customHeight="1">
      <c r="A43" s="16" t="s">
        <v>65</v>
      </c>
      <c r="B43" s="40" t="s">
        <v>66</v>
      </c>
      <c r="C43" s="19"/>
      <c r="D43" s="19"/>
      <c r="E43" s="19"/>
      <c r="F43" s="19"/>
      <c r="G43" s="19"/>
      <c r="H43" s="19"/>
      <c r="I43" s="19"/>
      <c r="J43" s="19"/>
      <c r="K43" s="19"/>
      <c r="L43" s="19"/>
      <c r="M43" s="21"/>
    </row>
    <row r="44" spans="1:13" ht="24.95" customHeight="1">
      <c r="A44" s="16" t="s">
        <v>76</v>
      </c>
      <c r="B44" s="40" t="s">
        <v>77</v>
      </c>
      <c r="C44" s="19">
        <v>0</v>
      </c>
      <c r="D44" s="19">
        <v>0</v>
      </c>
      <c r="E44" s="20">
        <v>5000000</v>
      </c>
      <c r="F44" s="19">
        <v>7</v>
      </c>
      <c r="G44" s="20">
        <v>5000000</v>
      </c>
      <c r="H44" s="19">
        <v>8</v>
      </c>
      <c r="I44" s="19">
        <v>0</v>
      </c>
      <c r="J44" s="19">
        <v>0</v>
      </c>
      <c r="K44" s="19">
        <v>0</v>
      </c>
      <c r="L44" s="20">
        <v>5000000</v>
      </c>
      <c r="M44" s="21">
        <v>0</v>
      </c>
    </row>
    <row r="45" spans="1:13" ht="24.95" customHeight="1">
      <c r="A45" s="16"/>
      <c r="B45" s="41" t="s">
        <v>56</v>
      </c>
      <c r="C45" s="25">
        <v>0</v>
      </c>
      <c r="D45" s="25">
        <v>0</v>
      </c>
      <c r="E45" s="26">
        <v>5000000</v>
      </c>
      <c r="F45" s="25">
        <v>7</v>
      </c>
      <c r="G45" s="26">
        <v>5000000</v>
      </c>
      <c r="H45" s="25">
        <v>8</v>
      </c>
      <c r="I45" s="25">
        <v>0</v>
      </c>
      <c r="J45" s="25">
        <v>0</v>
      </c>
      <c r="K45" s="25">
        <v>0</v>
      </c>
      <c r="L45" s="26">
        <v>5000000</v>
      </c>
      <c r="M45" s="27">
        <v>0</v>
      </c>
    </row>
    <row r="46" spans="1:13" ht="24.95" customHeight="1">
      <c r="A46" s="16" t="s">
        <v>65</v>
      </c>
      <c r="B46" s="40" t="s">
        <v>66</v>
      </c>
      <c r="C46" s="19"/>
      <c r="D46" s="19"/>
      <c r="E46" s="19"/>
      <c r="F46" s="19"/>
      <c r="G46" s="19"/>
      <c r="H46" s="19"/>
      <c r="I46" s="19"/>
      <c r="J46" s="19"/>
      <c r="K46" s="19"/>
      <c r="L46" s="19"/>
      <c r="M46" s="21"/>
    </row>
    <row r="47" spans="1:13" ht="24.95" customHeight="1">
      <c r="A47" s="16"/>
      <c r="B47" s="41" t="s">
        <v>57</v>
      </c>
      <c r="C47" s="25">
        <v>0</v>
      </c>
      <c r="D47" s="25">
        <v>0</v>
      </c>
      <c r="E47" s="25">
        <v>0</v>
      </c>
      <c r="F47" s="25">
        <v>0</v>
      </c>
      <c r="G47" s="25">
        <v>0</v>
      </c>
      <c r="H47" s="25">
        <v>0</v>
      </c>
      <c r="I47" s="25">
        <v>0</v>
      </c>
      <c r="J47" s="25">
        <v>0</v>
      </c>
      <c r="K47" s="25">
        <v>0</v>
      </c>
      <c r="L47" s="25">
        <v>0</v>
      </c>
      <c r="M47" s="27">
        <v>0</v>
      </c>
    </row>
    <row r="48" spans="1:13" ht="24.95" customHeight="1">
      <c r="A48" s="16" t="s">
        <v>65</v>
      </c>
      <c r="B48" s="40" t="s">
        <v>66</v>
      </c>
      <c r="C48" s="19"/>
      <c r="D48" s="19"/>
      <c r="E48" s="19"/>
      <c r="F48" s="19"/>
      <c r="G48" s="19"/>
      <c r="H48" s="19"/>
      <c r="I48" s="19"/>
      <c r="J48" s="19"/>
      <c r="K48" s="19"/>
      <c r="L48" s="19"/>
      <c r="M48" s="21"/>
    </row>
    <row r="49" spans="1:21" ht="24.95" customHeight="1">
      <c r="A49" s="16" t="s">
        <v>65</v>
      </c>
      <c r="B49" s="40" t="s">
        <v>66</v>
      </c>
      <c r="C49" s="19"/>
      <c r="D49" s="19"/>
      <c r="E49" s="19"/>
      <c r="F49" s="19"/>
      <c r="G49" s="19"/>
      <c r="H49" s="19"/>
      <c r="I49" s="19"/>
      <c r="J49" s="19"/>
      <c r="K49" s="19"/>
      <c r="L49" s="19"/>
      <c r="M49" s="21"/>
    </row>
    <row r="50" spans="1:21" ht="24.95" customHeight="1" thickBot="1">
      <c r="A50" s="16"/>
      <c r="B50" s="42" t="s">
        <v>62</v>
      </c>
      <c r="C50" s="43">
        <v>45501798</v>
      </c>
      <c r="D50" s="44"/>
      <c r="E50" s="45">
        <v>72044000</v>
      </c>
      <c r="F50" s="44"/>
      <c r="G50" s="45">
        <v>66644000</v>
      </c>
      <c r="H50" s="44"/>
      <c r="I50" s="45">
        <v>-5400000</v>
      </c>
      <c r="J50" s="43">
        <v>32305175</v>
      </c>
      <c r="K50" s="44"/>
      <c r="L50" s="45">
        <v>34338825</v>
      </c>
      <c r="M50" s="46"/>
    </row>
    <row r="51" spans="1:21" ht="24.95" customHeight="1" thickTop="1">
      <c r="A51" s="1511"/>
      <c r="B51" s="1511"/>
      <c r="C51" s="1511"/>
      <c r="D51" s="1511"/>
      <c r="E51" s="1511"/>
      <c r="F51" s="1511"/>
      <c r="G51" s="1511"/>
      <c r="H51" s="1511"/>
      <c r="I51" s="1511"/>
      <c r="J51" s="1511"/>
      <c r="K51" s="1511"/>
      <c r="L51" s="1511"/>
      <c r="M51" s="1511"/>
    </row>
    <row r="52" spans="1:21" ht="24.95" customHeight="1">
      <c r="A52" s="401"/>
      <c r="B52" s="1"/>
      <c r="C52" s="1"/>
      <c r="D52" s="1"/>
      <c r="E52" s="1"/>
      <c r="F52" s="1"/>
      <c r="G52" s="1"/>
      <c r="H52" s="1"/>
      <c r="I52" s="1"/>
      <c r="J52" s="1"/>
      <c r="K52" s="1"/>
      <c r="L52" s="1"/>
      <c r="M52" s="1"/>
    </row>
    <row r="53" spans="1:21" ht="24.95" customHeight="1">
      <c r="A53" s="397" t="s">
        <v>653</v>
      </c>
      <c r="B53" s="400" t="s">
        <v>666</v>
      </c>
      <c r="C53" s="1622" t="s">
        <v>576</v>
      </c>
      <c r="D53" s="1623"/>
      <c r="E53" s="784" t="s">
        <v>577</v>
      </c>
      <c r="F53" s="1628"/>
      <c r="G53" s="1629"/>
      <c r="H53" s="785"/>
      <c r="I53" s="785"/>
      <c r="J53" s="785"/>
      <c r="K53" s="785"/>
      <c r="L53" s="785"/>
      <c r="M53" s="1"/>
    </row>
    <row r="54" spans="1:21" ht="24.95" customHeight="1">
      <c r="A54" s="398" t="s">
        <v>654</v>
      </c>
      <c r="B54" s="400" t="s">
        <v>579</v>
      </c>
      <c r="C54" s="1624"/>
      <c r="D54" s="1303"/>
      <c r="E54" s="394" t="s">
        <v>579</v>
      </c>
      <c r="F54" s="1306"/>
      <c r="G54" s="1307"/>
      <c r="H54" s="785"/>
      <c r="I54" s="785"/>
      <c r="J54" s="785"/>
      <c r="K54" s="785"/>
      <c r="L54" s="785"/>
      <c r="M54" s="1"/>
    </row>
    <row r="55" spans="1:21" ht="24.95" customHeight="1">
      <c r="A55" s="399" t="s">
        <v>655</v>
      </c>
      <c r="B55" s="400" t="s">
        <v>580</v>
      </c>
      <c r="C55" s="1625"/>
      <c r="D55" s="1305"/>
      <c r="E55" s="786" t="s">
        <v>580</v>
      </c>
      <c r="F55" s="1626"/>
      <c r="G55" s="1627"/>
      <c r="H55" s="785"/>
      <c r="I55" s="785"/>
      <c r="J55" s="785"/>
      <c r="K55" s="785"/>
      <c r="L55" s="785"/>
      <c r="M55" s="1"/>
    </row>
    <row r="56" spans="1:21" ht="24.95" customHeight="1"/>
    <row r="57" spans="1:21" ht="24.95" customHeight="1">
      <c r="A57" s="1"/>
      <c r="B57" s="1"/>
      <c r="C57" s="73"/>
      <c r="D57" s="1"/>
      <c r="E57" s="1"/>
      <c r="F57" s="1"/>
      <c r="G57" s="1"/>
      <c r="H57" s="1"/>
      <c r="I57" s="1"/>
      <c r="J57" s="1"/>
      <c r="K57" s="1"/>
      <c r="L57" s="1"/>
      <c r="M57" s="1"/>
      <c r="N57" s="1"/>
      <c r="O57" s="1"/>
      <c r="P57" s="1"/>
      <c r="Q57" s="1"/>
      <c r="R57" s="1"/>
      <c r="S57" s="1"/>
      <c r="T57" s="1"/>
      <c r="U57" s="1"/>
    </row>
    <row r="58" spans="1:21" ht="24.95" customHeight="1">
      <c r="A58" s="1"/>
      <c r="B58" s="1"/>
      <c r="C58" s="1325" t="s">
        <v>68</v>
      </c>
      <c r="D58" s="1325"/>
      <c r="E58" s="1325"/>
      <c r="F58" s="1325"/>
      <c r="G58" s="1325"/>
      <c r="H58" s="1325"/>
      <c r="I58" s="1325"/>
      <c r="J58" s="1325"/>
      <c r="K58" s="1325"/>
      <c r="L58" s="1325"/>
      <c r="M58" s="1325"/>
      <c r="N58" s="1325"/>
      <c r="O58" s="1325"/>
      <c r="P58" s="1325"/>
      <c r="Q58" s="1325"/>
      <c r="R58" s="1325"/>
      <c r="S58" s="1325"/>
      <c r="T58" s="1"/>
      <c r="U58" s="1"/>
    </row>
    <row r="59" spans="1:21" ht="24.95" customHeight="1" thickBot="1">
      <c r="A59" s="1"/>
      <c r="B59" s="1"/>
      <c r="C59" s="1326" t="s">
        <v>583</v>
      </c>
      <c r="D59" s="1326"/>
      <c r="E59" s="1326"/>
      <c r="F59" s="1326"/>
      <c r="G59" s="1326"/>
      <c r="H59" s="1326"/>
      <c r="I59" s="1326"/>
      <c r="J59" s="1326"/>
      <c r="K59" s="1326"/>
      <c r="L59" s="1326"/>
      <c r="M59" s="1326"/>
      <c r="N59" s="1326"/>
      <c r="O59" s="1326"/>
      <c r="P59" s="1326"/>
      <c r="Q59" s="1326"/>
      <c r="R59" s="1326"/>
      <c r="S59" s="1326"/>
      <c r="T59" s="1326"/>
      <c r="U59" s="1326"/>
    </row>
    <row r="60" spans="1:21" ht="24.95" customHeight="1" thickTop="1">
      <c r="A60" s="1630"/>
      <c r="B60" s="1631"/>
      <c r="C60" s="1373" t="s">
        <v>0</v>
      </c>
      <c r="D60" s="1382" t="s">
        <v>28</v>
      </c>
      <c r="E60" s="1438"/>
      <c r="F60" s="1376" t="s">
        <v>45</v>
      </c>
      <c r="G60" s="1376" t="s">
        <v>1</v>
      </c>
      <c r="H60" s="1378" t="s">
        <v>2</v>
      </c>
      <c r="I60" s="1376" t="s">
        <v>3</v>
      </c>
      <c r="J60" s="1382" t="s">
        <v>4</v>
      </c>
      <c r="K60" s="1385" t="s">
        <v>5</v>
      </c>
      <c r="L60" s="1386"/>
      <c r="M60" s="1386"/>
      <c r="N60" s="1386"/>
      <c r="O60" s="1386"/>
      <c r="P60" s="1386"/>
      <c r="Q60" s="1386"/>
      <c r="R60" s="1386"/>
      <c r="S60" s="1386"/>
      <c r="T60" s="1386"/>
      <c r="U60" s="1387"/>
    </row>
    <row r="61" spans="1:21" ht="24.95" customHeight="1">
      <c r="A61" s="1630"/>
      <c r="B61" s="1631"/>
      <c r="C61" s="1374"/>
      <c r="D61" s="1383"/>
      <c r="E61" s="1439"/>
      <c r="F61" s="1377"/>
      <c r="G61" s="1377"/>
      <c r="H61" s="1379"/>
      <c r="I61" s="1381"/>
      <c r="J61" s="1383"/>
      <c r="K61" s="47">
        <v>230</v>
      </c>
      <c r="L61" s="47">
        <v>231</v>
      </c>
      <c r="M61" s="47">
        <v>600</v>
      </c>
      <c r="N61" s="47">
        <v>601</v>
      </c>
      <c r="O61" s="47">
        <v>602</v>
      </c>
      <c r="P61" s="47">
        <v>603</v>
      </c>
      <c r="Q61" s="47">
        <v>604</v>
      </c>
      <c r="R61" s="47">
        <v>605</v>
      </c>
      <c r="S61" s="1327">
        <v>606</v>
      </c>
      <c r="T61" s="1328"/>
      <c r="U61" s="48" t="s">
        <v>6</v>
      </c>
    </row>
    <row r="62" spans="1:21" ht="24.95" customHeight="1">
      <c r="A62" s="1"/>
      <c r="B62" s="1"/>
      <c r="C62" s="1375"/>
      <c r="D62" s="1384"/>
      <c r="E62" s="1440"/>
      <c r="F62" s="1333"/>
      <c r="G62" s="1333"/>
      <c r="H62" s="1380"/>
      <c r="I62" s="49" t="s">
        <v>7</v>
      </c>
      <c r="J62" s="1384"/>
      <c r="K62" s="50" t="s">
        <v>69</v>
      </c>
      <c r="L62" s="50" t="s">
        <v>70</v>
      </c>
      <c r="M62" s="50" t="s">
        <v>8</v>
      </c>
      <c r="N62" s="50" t="s">
        <v>71</v>
      </c>
      <c r="O62" s="50" t="s">
        <v>72</v>
      </c>
      <c r="P62" s="50" t="s">
        <v>73</v>
      </c>
      <c r="Q62" s="50" t="s">
        <v>74</v>
      </c>
      <c r="R62" s="50" t="s">
        <v>75</v>
      </c>
      <c r="S62" s="1329" t="s">
        <v>9</v>
      </c>
      <c r="T62" s="1330"/>
      <c r="U62" s="51" t="s">
        <v>6</v>
      </c>
    </row>
    <row r="63" spans="1:21" ht="24.95" customHeight="1">
      <c r="A63" s="1"/>
      <c r="B63" s="1"/>
      <c r="C63" s="52">
        <v>14</v>
      </c>
      <c r="D63" s="1314">
        <v>1120</v>
      </c>
      <c r="E63" s="1315"/>
      <c r="F63" s="53" t="s">
        <v>30</v>
      </c>
      <c r="G63" s="54">
        <v>1</v>
      </c>
      <c r="H63" s="55" t="s">
        <v>10</v>
      </c>
      <c r="I63" s="54">
        <v>2025</v>
      </c>
      <c r="J63" s="53" t="s">
        <v>11</v>
      </c>
      <c r="K63" s="56">
        <v>0</v>
      </c>
      <c r="L63" s="57">
        <v>5000000</v>
      </c>
      <c r="M63" s="57">
        <v>37394000</v>
      </c>
      <c r="N63" s="57">
        <v>6450000</v>
      </c>
      <c r="O63" s="57">
        <v>23200000</v>
      </c>
      <c r="P63" s="56">
        <v>0</v>
      </c>
      <c r="Q63" s="56">
        <v>0</v>
      </c>
      <c r="R63" s="56">
        <v>0</v>
      </c>
      <c r="S63" s="1318">
        <v>0</v>
      </c>
      <c r="T63" s="1319"/>
      <c r="U63" s="58">
        <v>72044000</v>
      </c>
    </row>
    <row r="64" spans="1:21" ht="24.95" customHeight="1">
      <c r="A64" s="1"/>
      <c r="B64" s="1"/>
      <c r="C64" s="52">
        <v>14</v>
      </c>
      <c r="D64" s="1314">
        <v>1120</v>
      </c>
      <c r="E64" s="1315"/>
      <c r="F64" s="53" t="s">
        <v>30</v>
      </c>
      <c r="G64" s="54">
        <v>1</v>
      </c>
      <c r="H64" s="55" t="s">
        <v>10</v>
      </c>
      <c r="I64" s="54">
        <v>2025</v>
      </c>
      <c r="J64" s="53" t="s">
        <v>12</v>
      </c>
      <c r="K64" s="56">
        <v>0</v>
      </c>
      <c r="L64" s="57">
        <v>5000000</v>
      </c>
      <c r="M64" s="57">
        <v>37874000</v>
      </c>
      <c r="N64" s="57">
        <v>6450000</v>
      </c>
      <c r="O64" s="57">
        <v>17196000</v>
      </c>
      <c r="P64" s="56">
        <v>0</v>
      </c>
      <c r="Q64" s="56">
        <v>0</v>
      </c>
      <c r="R64" s="56">
        <v>0</v>
      </c>
      <c r="S64" s="1316">
        <v>124000</v>
      </c>
      <c r="T64" s="1317"/>
      <c r="U64" s="58">
        <v>66644000</v>
      </c>
    </row>
    <row r="65" spans="1:21" ht="24.95" customHeight="1">
      <c r="A65" s="1"/>
      <c r="B65" s="1"/>
      <c r="C65" s="52">
        <v>14</v>
      </c>
      <c r="D65" s="1314">
        <v>1120</v>
      </c>
      <c r="E65" s="1315"/>
      <c r="F65" s="53" t="s">
        <v>30</v>
      </c>
      <c r="G65" s="54">
        <v>1</v>
      </c>
      <c r="H65" s="55" t="s">
        <v>10</v>
      </c>
      <c r="I65" s="54">
        <v>2025</v>
      </c>
      <c r="J65" s="53" t="s">
        <v>13</v>
      </c>
      <c r="K65" s="56">
        <v>0</v>
      </c>
      <c r="L65" s="56">
        <v>0</v>
      </c>
      <c r="M65" s="57">
        <v>24927012</v>
      </c>
      <c r="N65" s="57">
        <v>4135250</v>
      </c>
      <c r="O65" s="57">
        <v>3180913</v>
      </c>
      <c r="P65" s="56">
        <v>0</v>
      </c>
      <c r="Q65" s="56">
        <v>0</v>
      </c>
      <c r="R65" s="56">
        <v>0</v>
      </c>
      <c r="S65" s="1316">
        <v>62000</v>
      </c>
      <c r="T65" s="1317"/>
      <c r="U65" s="58">
        <v>32305175</v>
      </c>
    </row>
    <row r="66" spans="1:21" ht="24.95" customHeight="1">
      <c r="A66" s="1"/>
      <c r="B66" s="1"/>
      <c r="C66" s="52">
        <v>14</v>
      </c>
      <c r="D66" s="1314">
        <v>1120</v>
      </c>
      <c r="E66" s="1315"/>
      <c r="F66" s="53" t="s">
        <v>30</v>
      </c>
      <c r="G66" s="54">
        <v>1</v>
      </c>
      <c r="H66" s="55" t="s">
        <v>10</v>
      </c>
      <c r="I66" s="54">
        <v>2025</v>
      </c>
      <c r="J66" s="53" t="s">
        <v>14</v>
      </c>
      <c r="K66" s="56">
        <v>0</v>
      </c>
      <c r="L66" s="56">
        <v>0</v>
      </c>
      <c r="M66" s="56">
        <v>0</v>
      </c>
      <c r="N66" s="56">
        <v>0</v>
      </c>
      <c r="O66" s="57">
        <v>1236685</v>
      </c>
      <c r="P66" s="56">
        <v>0</v>
      </c>
      <c r="Q66" s="56">
        <v>0</v>
      </c>
      <c r="R66" s="56">
        <v>0</v>
      </c>
      <c r="S66" s="1318">
        <v>0</v>
      </c>
      <c r="T66" s="1319"/>
      <c r="U66" s="58">
        <v>1236685</v>
      </c>
    </row>
    <row r="67" spans="1:21" ht="24.95" customHeight="1">
      <c r="A67" s="1"/>
      <c r="B67" s="1"/>
      <c r="C67" s="52">
        <v>14</v>
      </c>
      <c r="D67" s="1314">
        <v>1120</v>
      </c>
      <c r="E67" s="1315"/>
      <c r="F67" s="53" t="s">
        <v>30</v>
      </c>
      <c r="G67" s="54"/>
      <c r="H67" s="55" t="s">
        <v>6</v>
      </c>
      <c r="I67" s="54">
        <v>2025</v>
      </c>
      <c r="J67" s="53" t="s">
        <v>11</v>
      </c>
      <c r="K67" s="56">
        <v>0</v>
      </c>
      <c r="L67" s="57">
        <v>5000000</v>
      </c>
      <c r="M67" s="57">
        <v>37394000</v>
      </c>
      <c r="N67" s="57">
        <v>6450000</v>
      </c>
      <c r="O67" s="57">
        <v>23200000</v>
      </c>
      <c r="P67" s="56">
        <v>0</v>
      </c>
      <c r="Q67" s="56">
        <v>0</v>
      </c>
      <c r="R67" s="56">
        <v>0</v>
      </c>
      <c r="S67" s="1318">
        <v>0</v>
      </c>
      <c r="T67" s="1319"/>
      <c r="U67" s="58">
        <v>72044000</v>
      </c>
    </row>
    <row r="68" spans="1:21" ht="24.95" customHeight="1">
      <c r="A68" s="1"/>
      <c r="B68" s="1"/>
      <c r="C68" s="52">
        <v>14</v>
      </c>
      <c r="D68" s="1314">
        <v>1120</v>
      </c>
      <c r="E68" s="1315"/>
      <c r="F68" s="53" t="s">
        <v>30</v>
      </c>
      <c r="G68" s="54"/>
      <c r="H68" s="55" t="s">
        <v>6</v>
      </c>
      <c r="I68" s="54">
        <v>2025</v>
      </c>
      <c r="J68" s="53" t="s">
        <v>12</v>
      </c>
      <c r="K68" s="56">
        <v>0</v>
      </c>
      <c r="L68" s="57">
        <v>5000000</v>
      </c>
      <c r="M68" s="57">
        <v>37874000</v>
      </c>
      <c r="N68" s="57">
        <v>6450000</v>
      </c>
      <c r="O68" s="57">
        <v>17196000</v>
      </c>
      <c r="P68" s="56">
        <v>0</v>
      </c>
      <c r="Q68" s="56">
        <v>0</v>
      </c>
      <c r="R68" s="56">
        <v>0</v>
      </c>
      <c r="S68" s="1316">
        <v>124000</v>
      </c>
      <c r="T68" s="1317"/>
      <c r="U68" s="58">
        <v>66644000</v>
      </c>
    </row>
    <row r="69" spans="1:21" ht="24.95" customHeight="1">
      <c r="A69" s="1"/>
      <c r="B69" s="1"/>
      <c r="C69" s="52">
        <v>14</v>
      </c>
      <c r="D69" s="1314">
        <v>1120</v>
      </c>
      <c r="E69" s="1315"/>
      <c r="F69" s="53" t="s">
        <v>30</v>
      </c>
      <c r="G69" s="54"/>
      <c r="H69" s="55" t="s">
        <v>6</v>
      </c>
      <c r="I69" s="54">
        <v>2025</v>
      </c>
      <c r="J69" s="53" t="s">
        <v>13</v>
      </c>
      <c r="K69" s="56">
        <v>0</v>
      </c>
      <c r="L69" s="56">
        <v>0</v>
      </c>
      <c r="M69" s="57">
        <v>24927012</v>
      </c>
      <c r="N69" s="57">
        <v>4135250</v>
      </c>
      <c r="O69" s="57">
        <v>3180913</v>
      </c>
      <c r="P69" s="56">
        <v>0</v>
      </c>
      <c r="Q69" s="56">
        <v>0</v>
      </c>
      <c r="R69" s="56">
        <v>0</v>
      </c>
      <c r="S69" s="1316">
        <v>62000</v>
      </c>
      <c r="T69" s="1317"/>
      <c r="U69" s="58">
        <v>32305175</v>
      </c>
    </row>
    <row r="70" spans="1:21" ht="24.95" customHeight="1">
      <c r="A70" s="1"/>
      <c r="B70" s="1"/>
      <c r="C70" s="52">
        <v>14</v>
      </c>
      <c r="D70" s="1314">
        <v>1120</v>
      </c>
      <c r="E70" s="1315"/>
      <c r="F70" s="53" t="s">
        <v>30</v>
      </c>
      <c r="G70" s="54"/>
      <c r="H70" s="55" t="s">
        <v>6</v>
      </c>
      <c r="I70" s="54">
        <v>2025</v>
      </c>
      <c r="J70" s="53" t="s">
        <v>14</v>
      </c>
      <c r="K70" s="56">
        <v>0</v>
      </c>
      <c r="L70" s="56">
        <v>0</v>
      </c>
      <c r="M70" s="56">
        <v>0</v>
      </c>
      <c r="N70" s="56">
        <v>0</v>
      </c>
      <c r="O70" s="57">
        <v>4003906</v>
      </c>
      <c r="P70" s="56">
        <v>0</v>
      </c>
      <c r="Q70" s="56">
        <v>0</v>
      </c>
      <c r="R70" s="56">
        <v>0</v>
      </c>
      <c r="S70" s="1318">
        <v>0</v>
      </c>
      <c r="T70" s="1319"/>
      <c r="U70" s="58">
        <v>4003906</v>
      </c>
    </row>
    <row r="71" spans="1:21" ht="24.95" customHeight="1">
      <c r="A71" s="1"/>
      <c r="B71" s="1"/>
      <c r="C71" s="52">
        <v>14</v>
      </c>
      <c r="D71" s="1314">
        <v>1120</v>
      </c>
      <c r="E71" s="1315"/>
      <c r="F71" s="53" t="s">
        <v>15</v>
      </c>
      <c r="G71" s="54"/>
      <c r="H71" s="55"/>
      <c r="I71" s="54">
        <v>2025</v>
      </c>
      <c r="J71" s="53"/>
      <c r="K71" s="56">
        <v>0</v>
      </c>
      <c r="L71" s="57">
        <v>5000000</v>
      </c>
      <c r="M71" s="57">
        <v>12946988</v>
      </c>
      <c r="N71" s="57">
        <v>2314750</v>
      </c>
      <c r="O71" s="57">
        <v>14015087</v>
      </c>
      <c r="P71" s="56">
        <v>0</v>
      </c>
      <c r="Q71" s="56">
        <v>0</v>
      </c>
      <c r="R71" s="56">
        <v>0</v>
      </c>
      <c r="S71" s="1316">
        <v>62000</v>
      </c>
      <c r="T71" s="1317"/>
      <c r="U71" s="58">
        <v>34338825</v>
      </c>
    </row>
    <row r="72" spans="1:21" ht="24.95" customHeight="1">
      <c r="A72" s="1"/>
      <c r="B72" s="1"/>
      <c r="C72" s="52">
        <v>14</v>
      </c>
      <c r="D72" s="1314">
        <v>1120</v>
      </c>
      <c r="E72" s="1315"/>
      <c r="F72" s="53" t="s">
        <v>16</v>
      </c>
      <c r="G72" s="54"/>
      <c r="H72" s="55"/>
      <c r="I72" s="54">
        <v>2025</v>
      </c>
      <c r="J72" s="53"/>
      <c r="K72" s="56">
        <v>0</v>
      </c>
      <c r="L72" s="56">
        <v>0</v>
      </c>
      <c r="M72" s="56">
        <v>66</v>
      </c>
      <c r="N72" s="56">
        <v>64</v>
      </c>
      <c r="O72" s="56">
        <v>18</v>
      </c>
      <c r="P72" s="56">
        <v>0</v>
      </c>
      <c r="Q72" s="56">
        <v>0</v>
      </c>
      <c r="R72" s="56">
        <v>0</v>
      </c>
      <c r="S72" s="1318">
        <v>50</v>
      </c>
      <c r="T72" s="1319"/>
      <c r="U72" s="59">
        <v>48</v>
      </c>
    </row>
    <row r="73" spans="1:21" ht="24.95" customHeight="1">
      <c r="A73" s="1"/>
      <c r="B73" s="1320"/>
      <c r="C73" s="1320"/>
      <c r="D73" s="1320"/>
      <c r="E73" s="1"/>
      <c r="F73" s="1"/>
      <c r="G73" s="1"/>
      <c r="H73" s="1"/>
      <c r="I73" s="1"/>
      <c r="J73" s="1"/>
      <c r="K73" s="1"/>
      <c r="L73" s="1"/>
      <c r="M73" s="1"/>
      <c r="N73" s="1"/>
      <c r="O73" s="1"/>
      <c r="P73" s="1"/>
      <c r="Q73" s="1"/>
      <c r="R73" s="1"/>
      <c r="S73" s="1"/>
      <c r="T73" s="1"/>
      <c r="U73" s="1"/>
    </row>
    <row r="74" spans="1:21" ht="37.5" customHeight="1">
      <c r="A74" s="1"/>
      <c r="B74" s="1"/>
      <c r="C74" s="1"/>
      <c r="D74" s="1"/>
      <c r="E74" s="1"/>
      <c r="F74" s="1636" t="s">
        <v>586</v>
      </c>
      <c r="G74" s="787" t="s">
        <v>577</v>
      </c>
      <c r="H74" s="1632"/>
      <c r="I74" s="1633"/>
      <c r="J74" s="1636" t="s">
        <v>576</v>
      </c>
      <c r="K74" s="787" t="s">
        <v>577</v>
      </c>
      <c r="L74" s="1632"/>
      <c r="M74" s="1633"/>
      <c r="N74" s="1"/>
      <c r="O74" s="1"/>
      <c r="P74" s="1"/>
      <c r="Q74" s="1"/>
      <c r="R74" s="1"/>
      <c r="S74" s="1"/>
      <c r="T74" s="1"/>
      <c r="U74" s="1"/>
    </row>
    <row r="75" spans="1:21" ht="24" customHeight="1">
      <c r="A75" s="1"/>
      <c r="B75" s="1"/>
      <c r="C75" s="1"/>
      <c r="D75" s="1"/>
      <c r="E75" s="1"/>
      <c r="F75" s="1637"/>
      <c r="G75" s="787" t="s">
        <v>579</v>
      </c>
      <c r="H75" s="1634"/>
      <c r="I75" s="1635"/>
      <c r="J75" s="1637"/>
      <c r="K75" s="787" t="s">
        <v>579</v>
      </c>
      <c r="L75" s="1634"/>
      <c r="M75" s="1635"/>
      <c r="N75" s="1"/>
      <c r="O75" s="1"/>
      <c r="P75" s="1"/>
      <c r="Q75" s="1"/>
      <c r="R75" s="1"/>
      <c r="S75" s="1"/>
      <c r="T75" s="1"/>
      <c r="U75" s="1"/>
    </row>
    <row r="76" spans="1:21" ht="15" customHeight="1">
      <c r="A76" s="1"/>
      <c r="B76" s="1"/>
      <c r="C76" s="1"/>
      <c r="D76" s="1"/>
      <c r="E76" s="1"/>
      <c r="F76" s="1638"/>
      <c r="G76" s="787" t="s">
        <v>580</v>
      </c>
      <c r="H76" s="1634"/>
      <c r="I76" s="1635"/>
      <c r="J76" s="1638"/>
      <c r="K76" s="787" t="s">
        <v>580</v>
      </c>
      <c r="L76" s="1634"/>
      <c r="M76" s="1635"/>
      <c r="N76" s="1"/>
      <c r="O76" s="1"/>
      <c r="P76" s="1"/>
      <c r="Q76" s="1"/>
      <c r="R76" s="1"/>
      <c r="S76" s="1"/>
      <c r="T76" s="1"/>
      <c r="U76" s="1"/>
    </row>
    <row r="77" spans="1:21">
      <c r="A77" s="1"/>
      <c r="B77" s="1"/>
      <c r="C77" s="1313"/>
      <c r="D77" s="1313"/>
      <c r="E77" s="1313"/>
      <c r="F77" s="1"/>
      <c r="G77" s="1"/>
      <c r="H77" s="1"/>
      <c r="I77" s="1"/>
      <c r="J77" s="1"/>
      <c r="K77" s="1"/>
      <c r="L77" s="1"/>
      <c r="M77" s="1"/>
      <c r="N77" s="1"/>
      <c r="O77" s="1"/>
      <c r="P77" s="1"/>
      <c r="Q77" s="1"/>
      <c r="R77" s="1"/>
      <c r="S77" s="1"/>
      <c r="T77" s="1"/>
      <c r="U77" s="1"/>
    </row>
    <row r="82" spans="1:18">
      <c r="A82" s="790"/>
      <c r="B82" s="789"/>
      <c r="C82" s="789"/>
      <c r="D82" s="789"/>
      <c r="E82" s="789"/>
      <c r="F82" s="789"/>
      <c r="G82" s="789"/>
      <c r="H82" s="789"/>
      <c r="I82" s="789"/>
      <c r="J82" s="789"/>
      <c r="K82" s="789"/>
      <c r="L82" s="789"/>
      <c r="M82" s="789"/>
      <c r="N82" s="789"/>
      <c r="O82" s="789"/>
      <c r="P82" s="789"/>
      <c r="Q82" s="789"/>
      <c r="R82" s="789"/>
    </row>
    <row r="83" spans="1:18">
      <c r="A83" s="1642" t="s">
        <v>78</v>
      </c>
      <c r="B83" s="1642"/>
      <c r="C83" s="1642"/>
      <c r="D83" s="1642"/>
      <c r="E83" s="1642"/>
      <c r="F83" s="1642"/>
      <c r="G83" s="1642"/>
      <c r="H83" s="1642"/>
      <c r="I83" s="1642"/>
      <c r="J83" s="1642"/>
      <c r="K83" s="1642"/>
      <c r="L83" s="1642"/>
      <c r="M83" s="1642"/>
      <c r="N83" s="1642"/>
      <c r="O83" s="1642"/>
      <c r="P83" s="1642"/>
      <c r="Q83" s="1642"/>
      <c r="R83" s="1642"/>
    </row>
    <row r="84" spans="1:18">
      <c r="A84" s="1643" t="s">
        <v>582</v>
      </c>
      <c r="B84" s="1643"/>
      <c r="C84" s="1643"/>
      <c r="D84" s="1643"/>
      <c r="E84" s="1643"/>
      <c r="F84" s="1643"/>
      <c r="G84" s="1643"/>
      <c r="H84" s="1643"/>
      <c r="I84" s="1643"/>
      <c r="J84" s="1643"/>
      <c r="K84" s="1643"/>
      <c r="L84" s="1643"/>
      <c r="M84" s="1643"/>
      <c r="N84" s="1643"/>
      <c r="O84" s="1643"/>
      <c r="P84" s="1643"/>
      <c r="Q84" s="1643"/>
      <c r="R84" s="1643"/>
    </row>
    <row r="85" spans="1:18" ht="15.75" thickBot="1">
      <c r="A85" s="1644" t="s">
        <v>17</v>
      </c>
      <c r="B85" s="1644"/>
      <c r="C85" s="1644"/>
      <c r="D85" s="1644"/>
      <c r="E85" s="1644"/>
      <c r="F85" s="1644"/>
      <c r="G85" s="1644"/>
      <c r="H85" s="1644"/>
      <c r="I85" s="1644"/>
      <c r="J85" s="1644"/>
      <c r="K85" s="1644"/>
      <c r="L85" s="1644"/>
      <c r="M85" s="1644"/>
      <c r="N85" s="1644"/>
      <c r="O85" s="1644"/>
      <c r="P85" s="1644"/>
      <c r="Q85" s="1644"/>
      <c r="R85" s="1644"/>
    </row>
    <row r="86" spans="1:18" ht="24.75" thickTop="1">
      <c r="A86" s="791" t="s">
        <v>475</v>
      </c>
      <c r="B86" s="1645" t="s">
        <v>19</v>
      </c>
      <c r="C86" s="1645"/>
      <c r="D86" s="1645"/>
      <c r="E86" s="792" t="s">
        <v>20</v>
      </c>
      <c r="F86" s="1646" t="s">
        <v>433</v>
      </c>
      <c r="G86" s="1646"/>
      <c r="H86" s="1646"/>
      <c r="I86" s="1646"/>
      <c r="J86" s="1646"/>
      <c r="K86" s="1646"/>
      <c r="L86" s="1646"/>
      <c r="M86" s="1646"/>
      <c r="N86" s="1646"/>
      <c r="O86" s="1646"/>
      <c r="P86" s="1646"/>
      <c r="Q86" s="1646"/>
      <c r="R86" s="1646"/>
    </row>
    <row r="87" spans="1:18">
      <c r="A87" s="793" t="s">
        <v>476</v>
      </c>
      <c r="B87" s="1647" t="s">
        <v>30</v>
      </c>
      <c r="C87" s="1647"/>
      <c r="D87" s="1647"/>
      <c r="E87" s="794" t="s">
        <v>49</v>
      </c>
      <c r="F87" s="1648" t="s">
        <v>449</v>
      </c>
      <c r="G87" s="1648"/>
      <c r="H87" s="1648"/>
      <c r="I87" s="1648"/>
      <c r="J87" s="1648"/>
      <c r="K87" s="1648"/>
      <c r="L87" s="1648"/>
      <c r="M87" s="1648"/>
      <c r="N87" s="1648"/>
      <c r="O87" s="1648"/>
      <c r="P87" s="1648"/>
      <c r="Q87" s="1648"/>
      <c r="R87" s="1648"/>
    </row>
    <row r="88" spans="1:18">
      <c r="A88" s="1649" t="s">
        <v>79</v>
      </c>
      <c r="B88" s="1650" t="s">
        <v>80</v>
      </c>
      <c r="C88" s="1651" t="s">
        <v>81</v>
      </c>
      <c r="D88" s="1639" t="s">
        <v>51</v>
      </c>
      <c r="E88" s="1639"/>
      <c r="F88" s="1639"/>
      <c r="G88" s="1639" t="s">
        <v>82</v>
      </c>
      <c r="H88" s="1639"/>
      <c r="I88" s="1639"/>
      <c r="J88" s="1639" t="s">
        <v>82</v>
      </c>
      <c r="K88" s="1639"/>
      <c r="L88" s="1639"/>
      <c r="M88" s="1639" t="s">
        <v>82</v>
      </c>
      <c r="N88" s="1639"/>
      <c r="O88" s="1639"/>
      <c r="P88" s="1640" t="s">
        <v>83</v>
      </c>
      <c r="Q88" s="1640"/>
      <c r="R88" s="1640"/>
    </row>
    <row r="89" spans="1:18" ht="63">
      <c r="A89" s="1649"/>
      <c r="B89" s="1650"/>
      <c r="C89" s="1651"/>
      <c r="D89" s="795" t="s">
        <v>479</v>
      </c>
      <c r="E89" s="796" t="s">
        <v>480</v>
      </c>
      <c r="F89" s="797" t="s">
        <v>481</v>
      </c>
      <c r="G89" s="798" t="s">
        <v>482</v>
      </c>
      <c r="H89" s="796" t="s">
        <v>483</v>
      </c>
      <c r="I89" s="799" t="s">
        <v>484</v>
      </c>
      <c r="J89" s="798" t="s">
        <v>485</v>
      </c>
      <c r="K89" s="796" t="s">
        <v>84</v>
      </c>
      <c r="L89" s="799" t="s">
        <v>85</v>
      </c>
      <c r="M89" s="798" t="s">
        <v>86</v>
      </c>
      <c r="N89" s="796" t="s">
        <v>87</v>
      </c>
      <c r="O89" s="799" t="s">
        <v>88</v>
      </c>
      <c r="P89" s="798" t="s">
        <v>89</v>
      </c>
      <c r="Q89" s="796" t="s">
        <v>90</v>
      </c>
      <c r="R89" s="800" t="s">
        <v>91</v>
      </c>
    </row>
    <row r="90" spans="1:18" ht="15.75" thickBot="1">
      <c r="A90" s="801"/>
      <c r="B90" s="802"/>
      <c r="C90" s="802"/>
      <c r="D90" s="802" t="s">
        <v>440</v>
      </c>
      <c r="E90" s="802" t="s">
        <v>441</v>
      </c>
      <c r="F90" s="802" t="s">
        <v>442</v>
      </c>
      <c r="G90" s="802" t="s">
        <v>443</v>
      </c>
      <c r="H90" s="802" t="s">
        <v>444</v>
      </c>
      <c r="I90" s="802" t="s">
        <v>445</v>
      </c>
      <c r="J90" s="802" t="s">
        <v>486</v>
      </c>
      <c r="K90" s="802" t="s">
        <v>446</v>
      </c>
      <c r="L90" s="802" t="s">
        <v>447</v>
      </c>
      <c r="M90" s="802" t="s">
        <v>487</v>
      </c>
      <c r="N90" s="802" t="s">
        <v>488</v>
      </c>
      <c r="O90" s="802" t="s">
        <v>489</v>
      </c>
      <c r="P90" s="802" t="s">
        <v>490</v>
      </c>
      <c r="Q90" s="802" t="s">
        <v>491</v>
      </c>
      <c r="R90" s="803" t="s">
        <v>492</v>
      </c>
    </row>
    <row r="91" spans="1:18" ht="15.75" thickTop="1">
      <c r="A91" s="1641" t="s">
        <v>92</v>
      </c>
      <c r="B91" s="1641"/>
      <c r="C91" s="804"/>
      <c r="D91" s="805"/>
      <c r="E91" s="804"/>
      <c r="F91" s="805"/>
      <c r="G91" s="804"/>
      <c r="H91" s="805"/>
      <c r="I91" s="806"/>
      <c r="J91" s="804"/>
      <c r="K91" s="805"/>
      <c r="L91" s="806"/>
      <c r="M91" s="804"/>
      <c r="N91" s="805"/>
      <c r="O91" s="806"/>
      <c r="P91" s="804"/>
      <c r="Q91" s="805"/>
      <c r="R91" s="807"/>
    </row>
    <row r="92" spans="1:18">
      <c r="A92" s="808" t="s">
        <v>153</v>
      </c>
      <c r="B92" s="809" t="s">
        <v>154</v>
      </c>
      <c r="C92" s="810" t="s">
        <v>95</v>
      </c>
      <c r="D92" s="811">
        <v>227</v>
      </c>
      <c r="E92" s="811">
        <v>41283827</v>
      </c>
      <c r="F92" s="811">
        <v>181867</v>
      </c>
      <c r="G92" s="812">
        <v>190</v>
      </c>
      <c r="H92" s="811">
        <v>55681000</v>
      </c>
      <c r="I92" s="811">
        <v>293057.89473684208</v>
      </c>
      <c r="J92" s="812">
        <v>190</v>
      </c>
      <c r="K92" s="811">
        <v>52781000</v>
      </c>
      <c r="L92" s="811">
        <v>277794.73684210528</v>
      </c>
      <c r="M92" s="812">
        <v>154</v>
      </c>
      <c r="N92" s="811">
        <v>30505484</v>
      </c>
      <c r="O92" s="811">
        <v>198087.55844155845</v>
      </c>
      <c r="P92" s="811">
        <v>16220.558441558445</v>
      </c>
      <c r="Q92" s="811">
        <v>-94970.336295283632</v>
      </c>
      <c r="R92" s="814">
        <v>-79707.178400546836</v>
      </c>
    </row>
    <row r="93" spans="1:18">
      <c r="A93" s="808" t="s">
        <v>155</v>
      </c>
      <c r="B93" s="809" t="s">
        <v>156</v>
      </c>
      <c r="C93" s="810" t="s">
        <v>95</v>
      </c>
      <c r="D93" s="811">
        <v>37</v>
      </c>
      <c r="E93" s="811">
        <v>922081</v>
      </c>
      <c r="F93" s="811">
        <v>24921</v>
      </c>
      <c r="G93" s="812">
        <v>48</v>
      </c>
      <c r="H93" s="811">
        <v>2872000</v>
      </c>
      <c r="I93" s="811">
        <v>59833.333333333336</v>
      </c>
      <c r="J93" s="812">
        <v>48</v>
      </c>
      <c r="K93" s="811">
        <v>2872000</v>
      </c>
      <c r="L93" s="811">
        <v>59833.333333333336</v>
      </c>
      <c r="M93" s="812">
        <v>24</v>
      </c>
      <c r="N93" s="811">
        <v>460712</v>
      </c>
      <c r="O93" s="811">
        <v>19196.333333333332</v>
      </c>
      <c r="P93" s="811">
        <v>-5724.6666666666679</v>
      </c>
      <c r="Q93" s="811">
        <v>-40637</v>
      </c>
      <c r="R93" s="814">
        <v>-40637</v>
      </c>
    </row>
    <row r="94" spans="1:18" ht="18">
      <c r="A94" s="808" t="s">
        <v>157</v>
      </c>
      <c r="B94" s="809" t="s">
        <v>158</v>
      </c>
      <c r="C94" s="810" t="s">
        <v>162</v>
      </c>
      <c r="D94" s="811">
        <v>9</v>
      </c>
      <c r="E94" s="811">
        <v>2103102</v>
      </c>
      <c r="F94" s="811">
        <v>233678</v>
      </c>
      <c r="G94" s="812">
        <v>10</v>
      </c>
      <c r="H94" s="811">
        <v>6425000</v>
      </c>
      <c r="I94" s="811">
        <v>642500</v>
      </c>
      <c r="J94" s="812">
        <v>6</v>
      </c>
      <c r="K94" s="811">
        <v>4425000</v>
      </c>
      <c r="L94" s="811">
        <v>737500</v>
      </c>
      <c r="M94" s="812">
        <v>4</v>
      </c>
      <c r="N94" s="811">
        <v>844360</v>
      </c>
      <c r="O94" s="811">
        <v>211090</v>
      </c>
      <c r="P94" s="811">
        <v>-22588</v>
      </c>
      <c r="Q94" s="811">
        <v>-431410</v>
      </c>
      <c r="R94" s="814">
        <v>-526410</v>
      </c>
    </row>
    <row r="95" spans="1:18" ht="45">
      <c r="A95" s="808" t="s">
        <v>159</v>
      </c>
      <c r="B95" s="809" t="s">
        <v>163</v>
      </c>
      <c r="C95" s="810" t="s">
        <v>162</v>
      </c>
      <c r="D95" s="811">
        <v>273</v>
      </c>
      <c r="E95" s="811">
        <v>1192788</v>
      </c>
      <c r="F95" s="811">
        <v>4369</v>
      </c>
      <c r="G95" s="812">
        <v>248</v>
      </c>
      <c r="H95" s="811">
        <v>2066000</v>
      </c>
      <c r="I95" s="811">
        <v>8330.645161290322</v>
      </c>
      <c r="J95" s="812">
        <v>244</v>
      </c>
      <c r="K95" s="811">
        <v>1566000</v>
      </c>
      <c r="L95" s="811">
        <v>6418.0327868852455</v>
      </c>
      <c r="M95" s="812">
        <v>182</v>
      </c>
      <c r="N95" s="811">
        <v>494619</v>
      </c>
      <c r="O95" s="811">
        <v>2717.6868131868132</v>
      </c>
      <c r="P95" s="811">
        <v>-1651.3131868131868</v>
      </c>
      <c r="Q95" s="811">
        <v>-5612.9583481035088</v>
      </c>
      <c r="R95" s="814">
        <v>-3700.3459736984323</v>
      </c>
    </row>
    <row r="96" spans="1:18">
      <c r="A96" s="808" t="s">
        <v>76</v>
      </c>
      <c r="B96" s="809" t="s">
        <v>77</v>
      </c>
      <c r="C96" s="810" t="s">
        <v>95</v>
      </c>
      <c r="D96" s="811">
        <v>0</v>
      </c>
      <c r="E96" s="811">
        <v>0</v>
      </c>
      <c r="F96" s="811">
        <v>0</v>
      </c>
      <c r="G96" s="812">
        <v>1</v>
      </c>
      <c r="H96" s="811">
        <v>5000000</v>
      </c>
      <c r="I96" s="811">
        <v>5000000</v>
      </c>
      <c r="J96" s="812">
        <v>1</v>
      </c>
      <c r="K96" s="811">
        <v>5000000</v>
      </c>
      <c r="L96" s="811">
        <v>5000000</v>
      </c>
      <c r="M96" s="812">
        <v>0</v>
      </c>
      <c r="N96" s="811">
        <v>0</v>
      </c>
      <c r="O96" s="811">
        <v>0</v>
      </c>
      <c r="P96" s="811">
        <v>0</v>
      </c>
      <c r="Q96" s="811">
        <v>-5000000</v>
      </c>
      <c r="R96" s="814">
        <v>-5000000</v>
      </c>
    </row>
    <row r="97" spans="1:21">
      <c r="A97" s="808" t="s">
        <v>97</v>
      </c>
      <c r="B97" s="809" t="s">
        <v>6</v>
      </c>
      <c r="C97" s="810"/>
      <c r="D97" s="811"/>
      <c r="E97" s="811">
        <v>45501798</v>
      </c>
      <c r="F97" s="811"/>
      <c r="G97" s="812"/>
      <c r="H97" s="811">
        <v>72044000</v>
      </c>
      <c r="I97" s="812"/>
      <c r="J97" s="812"/>
      <c r="K97" s="811">
        <v>66644000</v>
      </c>
      <c r="L97" s="812"/>
      <c r="M97" s="812"/>
      <c r="N97" s="811">
        <v>32305175</v>
      </c>
      <c r="O97" s="812"/>
      <c r="P97" s="812"/>
      <c r="Q97" s="812"/>
      <c r="R97" s="813"/>
    </row>
    <row r="98" spans="1:21" ht="15.75" thickBot="1">
      <c r="A98" s="1641" t="s">
        <v>98</v>
      </c>
      <c r="B98" s="1641"/>
      <c r="C98" s="804"/>
      <c r="D98" s="805"/>
      <c r="E98" s="804"/>
      <c r="F98" s="805"/>
      <c r="G98" s="804"/>
      <c r="H98" s="805"/>
      <c r="I98" s="806"/>
      <c r="J98" s="804"/>
      <c r="K98" s="805"/>
      <c r="L98" s="806"/>
      <c r="M98" s="804"/>
      <c r="N98" s="805"/>
      <c r="O98" s="806"/>
      <c r="P98" s="804"/>
      <c r="Q98" s="805"/>
      <c r="R98" s="807"/>
    </row>
    <row r="99" spans="1:21" ht="15.75" thickTop="1">
      <c r="A99" s="1577"/>
      <c r="B99" s="1577"/>
      <c r="C99" s="1577"/>
      <c r="D99" s="1577"/>
      <c r="E99" s="1577"/>
      <c r="F99" s="1577"/>
      <c r="G99" s="1577"/>
      <c r="H99" s="1577"/>
      <c r="I99" s="1577"/>
      <c r="J99" s="1577"/>
      <c r="K99" s="1577"/>
      <c r="L99" s="1577"/>
      <c r="M99" s="1577"/>
      <c r="N99" s="1577"/>
      <c r="O99" s="1577"/>
      <c r="P99" s="1577"/>
      <c r="Q99" s="1577"/>
      <c r="R99" s="1577"/>
    </row>
    <row r="100" spans="1:21">
      <c r="A100" s="790"/>
      <c r="B100" s="790"/>
      <c r="C100" s="790"/>
      <c r="D100" s="790"/>
      <c r="E100" s="790"/>
      <c r="F100" s="790"/>
      <c r="G100" s="790"/>
      <c r="H100" s="790"/>
      <c r="I100" s="790"/>
      <c r="J100" s="790"/>
      <c r="K100" s="816"/>
      <c r="L100" s="790"/>
      <c r="M100" s="790"/>
      <c r="N100" s="790"/>
      <c r="O100" s="790"/>
      <c r="P100" s="790"/>
      <c r="Q100" s="790"/>
      <c r="R100" s="790"/>
    </row>
    <row r="101" spans="1:21">
      <c r="A101" s="790"/>
      <c r="B101" s="790"/>
      <c r="C101" s="790"/>
      <c r="D101" s="790"/>
      <c r="E101" s="790"/>
      <c r="F101" s="790"/>
      <c r="G101" s="790"/>
      <c r="H101" s="790"/>
      <c r="I101" s="790"/>
      <c r="J101" s="790"/>
      <c r="K101" s="790"/>
      <c r="L101" s="790"/>
      <c r="M101" s="790"/>
      <c r="N101" s="790"/>
      <c r="O101" s="790"/>
      <c r="P101" s="790"/>
      <c r="Q101" s="790"/>
      <c r="R101" s="790"/>
    </row>
    <row r="102" spans="1:21">
      <c r="A102" s="790"/>
      <c r="B102" s="789"/>
      <c r="C102" s="789"/>
      <c r="D102" s="789"/>
      <c r="E102" s="789"/>
      <c r="F102" s="789"/>
      <c r="G102" s="789"/>
      <c r="H102" s="789"/>
      <c r="I102" s="789"/>
      <c r="J102" s="789"/>
      <c r="K102" s="789"/>
      <c r="L102" s="789"/>
      <c r="M102" s="789"/>
      <c r="N102" s="789"/>
      <c r="O102" s="789"/>
      <c r="P102" s="789"/>
      <c r="Q102" s="789"/>
      <c r="R102" s="789"/>
    </row>
    <row r="103" spans="1:21">
      <c r="A103" s="789"/>
      <c r="B103" s="789"/>
      <c r="C103" s="1578" t="s">
        <v>586</v>
      </c>
      <c r="D103" s="1578"/>
      <c r="E103" s="815" t="s">
        <v>577</v>
      </c>
      <c r="F103" s="1579"/>
      <c r="G103" s="1580"/>
      <c r="H103" s="1581" t="s">
        <v>576</v>
      </c>
      <c r="I103" s="1581"/>
      <c r="J103" s="815" t="s">
        <v>577</v>
      </c>
      <c r="K103" s="1579"/>
      <c r="L103" s="1580"/>
      <c r="M103" s="789"/>
      <c r="N103" s="789"/>
      <c r="O103" s="789"/>
      <c r="P103" s="789"/>
      <c r="Q103" s="789"/>
      <c r="R103" s="789"/>
    </row>
    <row r="104" spans="1:21">
      <c r="A104" s="789"/>
      <c r="B104" s="789"/>
      <c r="C104" s="1578"/>
      <c r="D104" s="1578"/>
      <c r="E104" s="815" t="s">
        <v>579</v>
      </c>
      <c r="F104" s="1582"/>
      <c r="G104" s="1582"/>
      <c r="H104" s="1581"/>
      <c r="I104" s="1581"/>
      <c r="J104" s="815" t="s">
        <v>579</v>
      </c>
      <c r="K104" s="1582"/>
      <c r="L104" s="1582"/>
      <c r="M104" s="789"/>
      <c r="N104" s="789"/>
      <c r="O104" s="789"/>
      <c r="P104" s="789"/>
      <c r="Q104" s="789"/>
      <c r="R104" s="789"/>
    </row>
    <row r="105" spans="1:21">
      <c r="A105" s="789"/>
      <c r="B105" s="789"/>
      <c r="C105" s="1578"/>
      <c r="D105" s="1578"/>
      <c r="E105" s="815" t="s">
        <v>580</v>
      </c>
      <c r="F105" s="1582"/>
      <c r="G105" s="1582"/>
      <c r="H105" s="1581"/>
      <c r="I105" s="1581"/>
      <c r="J105" s="815" t="s">
        <v>580</v>
      </c>
      <c r="K105" s="1582"/>
      <c r="L105" s="1582"/>
      <c r="M105" s="789"/>
      <c r="N105" s="789"/>
      <c r="O105" s="789"/>
      <c r="P105" s="789"/>
      <c r="Q105" s="789"/>
      <c r="R105" s="789"/>
    </row>
    <row r="109" spans="1:21">
      <c r="A109" s="817"/>
      <c r="B109" s="817"/>
      <c r="C109" s="818"/>
      <c r="D109" s="817"/>
      <c r="E109" s="817"/>
      <c r="F109" s="817"/>
      <c r="G109" s="817"/>
      <c r="H109" s="817"/>
      <c r="I109" s="817"/>
      <c r="J109" s="817"/>
      <c r="K109" s="817"/>
      <c r="L109" s="817"/>
      <c r="M109" s="817"/>
      <c r="N109" s="817"/>
      <c r="O109" s="817"/>
      <c r="P109" s="817"/>
      <c r="Q109" s="817"/>
      <c r="R109" s="817"/>
      <c r="S109" s="817"/>
      <c r="T109" s="817"/>
      <c r="U109" s="817"/>
    </row>
    <row r="110" spans="1:21">
      <c r="A110" s="817"/>
      <c r="B110" s="817"/>
      <c r="C110" s="1661" t="s">
        <v>146</v>
      </c>
      <c r="D110" s="1661"/>
      <c r="E110" s="1661"/>
      <c r="F110" s="1661"/>
      <c r="G110" s="1661"/>
      <c r="H110" s="1661"/>
      <c r="I110" s="1661"/>
      <c r="J110" s="1661"/>
      <c r="K110" s="1661"/>
      <c r="L110" s="1661"/>
      <c r="M110" s="1661"/>
      <c r="N110" s="1661"/>
      <c r="O110" s="1661"/>
      <c r="P110" s="1661"/>
      <c r="Q110" s="1661"/>
      <c r="R110" s="1661"/>
      <c r="S110" s="1661"/>
      <c r="T110" s="1661"/>
      <c r="U110" s="1661"/>
    </row>
    <row r="111" spans="1:21" ht="15.75" thickBot="1">
      <c r="A111" s="817"/>
      <c r="B111" s="817"/>
      <c r="C111" s="1662" t="s">
        <v>582</v>
      </c>
      <c r="D111" s="1662"/>
      <c r="E111" s="1662"/>
      <c r="F111" s="1662"/>
      <c r="G111" s="1662"/>
      <c r="H111" s="1662"/>
      <c r="I111" s="1662"/>
      <c r="J111" s="1662"/>
      <c r="K111" s="1662"/>
      <c r="L111" s="1662"/>
      <c r="M111" s="1662"/>
      <c r="N111" s="1662"/>
      <c r="O111" s="1662"/>
      <c r="P111" s="1662"/>
      <c r="Q111" s="1662"/>
      <c r="R111" s="1662"/>
      <c r="S111" s="1662"/>
      <c r="T111" s="1662"/>
      <c r="U111" s="1662"/>
    </row>
    <row r="112" spans="1:21" ht="16.5" thickTop="1" thickBot="1">
      <c r="A112" s="1693" t="s">
        <v>0</v>
      </c>
      <c r="B112" s="1664" t="s">
        <v>28</v>
      </c>
      <c r="C112" s="1664" t="s">
        <v>45</v>
      </c>
      <c r="D112" s="1664" t="s">
        <v>147</v>
      </c>
      <c r="E112" s="1663" t="s">
        <v>80</v>
      </c>
      <c r="F112" s="1663"/>
      <c r="G112" s="1664" t="s">
        <v>46</v>
      </c>
      <c r="H112" s="1664" t="s">
        <v>148</v>
      </c>
      <c r="I112" s="1665" t="s">
        <v>5</v>
      </c>
      <c r="J112" s="1665"/>
      <c r="K112" s="1665"/>
      <c r="L112" s="1665"/>
      <c r="M112" s="1665"/>
      <c r="N112" s="1665"/>
      <c r="O112" s="1665"/>
      <c r="P112" s="1665"/>
      <c r="Q112" s="1665"/>
      <c r="R112" s="1665"/>
      <c r="S112" s="1665"/>
    </row>
    <row r="113" spans="1:19" ht="16.5" thickTop="1" thickBot="1">
      <c r="A113" s="1693"/>
      <c r="B113" s="1664"/>
      <c r="C113" s="1664"/>
      <c r="D113" s="1664"/>
      <c r="E113" s="1663"/>
      <c r="F113" s="1663"/>
      <c r="G113" s="1664"/>
      <c r="H113" s="1664"/>
      <c r="I113" s="1666" t="s">
        <v>6</v>
      </c>
      <c r="J113" s="819" t="s">
        <v>464</v>
      </c>
      <c r="K113" s="819" t="s">
        <v>465</v>
      </c>
      <c r="L113" s="819" t="s">
        <v>457</v>
      </c>
      <c r="M113" s="819" t="s">
        <v>458</v>
      </c>
      <c r="N113" s="819" t="s">
        <v>459</v>
      </c>
      <c r="O113" s="1684" t="s">
        <v>460</v>
      </c>
      <c r="P113" s="1684"/>
      <c r="Q113" s="819" t="s">
        <v>461</v>
      </c>
      <c r="R113" s="819" t="s">
        <v>462</v>
      </c>
      <c r="S113" s="820" t="s">
        <v>463</v>
      </c>
    </row>
    <row r="114" spans="1:19" ht="36.75" thickTop="1">
      <c r="A114" s="1693"/>
      <c r="B114" s="1664"/>
      <c r="C114" s="1664"/>
      <c r="D114" s="1664"/>
      <c r="E114" s="1663"/>
      <c r="F114" s="1663"/>
      <c r="G114" s="1664"/>
      <c r="H114" s="1664"/>
      <c r="I114" s="1666"/>
      <c r="J114" s="821" t="s">
        <v>467</v>
      </c>
      <c r="K114" s="821" t="s">
        <v>468</v>
      </c>
      <c r="L114" s="821" t="s">
        <v>8</v>
      </c>
      <c r="M114" s="821" t="s">
        <v>469</v>
      </c>
      <c r="N114" s="821" t="s">
        <v>470</v>
      </c>
      <c r="O114" s="1685" t="s">
        <v>471</v>
      </c>
      <c r="P114" s="1685"/>
      <c r="Q114" s="821" t="s">
        <v>472</v>
      </c>
      <c r="R114" s="821" t="s">
        <v>473</v>
      </c>
      <c r="S114" s="822" t="s">
        <v>149</v>
      </c>
    </row>
    <row r="115" spans="1:19">
      <c r="A115" s="823" t="s">
        <v>433</v>
      </c>
      <c r="B115" s="824" t="s">
        <v>449</v>
      </c>
      <c r="C115" s="825" t="s">
        <v>30</v>
      </c>
      <c r="D115" s="824" t="s">
        <v>153</v>
      </c>
      <c r="E115" s="1659" t="s">
        <v>154</v>
      </c>
      <c r="F115" s="1659"/>
      <c r="G115" s="826" t="s">
        <v>11</v>
      </c>
      <c r="H115" s="827">
        <v>190</v>
      </c>
      <c r="I115" s="828">
        <v>55681000</v>
      </c>
      <c r="J115" s="828">
        <v>0</v>
      </c>
      <c r="K115" s="828">
        <v>0</v>
      </c>
      <c r="L115" s="828">
        <v>37394000</v>
      </c>
      <c r="M115" s="828">
        <v>6450000</v>
      </c>
      <c r="N115" s="828">
        <v>11837000</v>
      </c>
      <c r="O115" s="1660">
        <v>0</v>
      </c>
      <c r="P115" s="1660"/>
      <c r="Q115" s="828">
        <v>0</v>
      </c>
      <c r="R115" s="828">
        <v>0</v>
      </c>
      <c r="S115" s="829">
        <v>0</v>
      </c>
    </row>
    <row r="116" spans="1:19">
      <c r="A116" s="823" t="s">
        <v>433</v>
      </c>
      <c r="B116" s="824" t="s">
        <v>449</v>
      </c>
      <c r="C116" s="825" t="s">
        <v>30</v>
      </c>
      <c r="D116" s="824" t="s">
        <v>153</v>
      </c>
      <c r="E116" s="1659" t="s">
        <v>154</v>
      </c>
      <c r="F116" s="1659"/>
      <c r="G116" s="826" t="s">
        <v>12</v>
      </c>
      <c r="H116" s="827">
        <v>190</v>
      </c>
      <c r="I116" s="828">
        <v>52781000</v>
      </c>
      <c r="J116" s="828">
        <v>0</v>
      </c>
      <c r="K116" s="828">
        <v>0</v>
      </c>
      <c r="L116" s="828">
        <v>37874000</v>
      </c>
      <c r="M116" s="828">
        <v>6450000</v>
      </c>
      <c r="N116" s="828">
        <v>8333000</v>
      </c>
      <c r="O116" s="1660">
        <v>0</v>
      </c>
      <c r="P116" s="1660"/>
      <c r="Q116" s="828">
        <v>0</v>
      </c>
      <c r="R116" s="828">
        <v>0</v>
      </c>
      <c r="S116" s="829">
        <v>124000</v>
      </c>
    </row>
    <row r="117" spans="1:19">
      <c r="A117" s="823" t="s">
        <v>433</v>
      </c>
      <c r="B117" s="824" t="s">
        <v>449</v>
      </c>
      <c r="C117" s="825" t="s">
        <v>30</v>
      </c>
      <c r="D117" s="824" t="s">
        <v>153</v>
      </c>
      <c r="E117" s="1659" t="s">
        <v>154</v>
      </c>
      <c r="F117" s="1659"/>
      <c r="G117" s="826" t="s">
        <v>13</v>
      </c>
      <c r="H117" s="827">
        <v>154</v>
      </c>
      <c r="I117" s="828">
        <v>30505484</v>
      </c>
      <c r="J117" s="828">
        <v>0</v>
      </c>
      <c r="K117" s="828">
        <v>0</v>
      </c>
      <c r="L117" s="828">
        <v>24927012</v>
      </c>
      <c r="M117" s="828">
        <v>4135250</v>
      </c>
      <c r="N117" s="828">
        <v>1381222</v>
      </c>
      <c r="O117" s="1660">
        <v>0</v>
      </c>
      <c r="P117" s="1660"/>
      <c r="Q117" s="828">
        <v>0</v>
      </c>
      <c r="R117" s="828">
        <v>0</v>
      </c>
      <c r="S117" s="829">
        <v>62000</v>
      </c>
    </row>
    <row r="118" spans="1:19">
      <c r="A118" s="823" t="s">
        <v>433</v>
      </c>
      <c r="B118" s="824" t="s">
        <v>449</v>
      </c>
      <c r="C118" s="825" t="s">
        <v>30</v>
      </c>
      <c r="D118" s="824" t="s">
        <v>155</v>
      </c>
      <c r="E118" s="1659" t="s">
        <v>156</v>
      </c>
      <c r="F118" s="1659"/>
      <c r="G118" s="826" t="s">
        <v>11</v>
      </c>
      <c r="H118" s="827">
        <v>48</v>
      </c>
      <c r="I118" s="828">
        <v>2872000</v>
      </c>
      <c r="J118" s="828">
        <v>0</v>
      </c>
      <c r="K118" s="828">
        <v>0</v>
      </c>
      <c r="L118" s="828">
        <v>0</v>
      </c>
      <c r="M118" s="828">
        <v>0</v>
      </c>
      <c r="N118" s="828">
        <v>2872000</v>
      </c>
      <c r="O118" s="1660">
        <v>0</v>
      </c>
      <c r="P118" s="1660"/>
      <c r="Q118" s="828">
        <v>0</v>
      </c>
      <c r="R118" s="828">
        <v>0</v>
      </c>
      <c r="S118" s="829">
        <v>0</v>
      </c>
    </row>
    <row r="119" spans="1:19">
      <c r="A119" s="823" t="s">
        <v>433</v>
      </c>
      <c r="B119" s="824" t="s">
        <v>449</v>
      </c>
      <c r="C119" s="825" t="s">
        <v>30</v>
      </c>
      <c r="D119" s="824" t="s">
        <v>155</v>
      </c>
      <c r="E119" s="1659" t="s">
        <v>156</v>
      </c>
      <c r="F119" s="1659"/>
      <c r="G119" s="826" t="s">
        <v>12</v>
      </c>
      <c r="H119" s="827">
        <v>48</v>
      </c>
      <c r="I119" s="828">
        <v>2872000</v>
      </c>
      <c r="J119" s="828">
        <v>0</v>
      </c>
      <c r="K119" s="828">
        <v>0</v>
      </c>
      <c r="L119" s="828">
        <v>0</v>
      </c>
      <c r="M119" s="828">
        <v>0</v>
      </c>
      <c r="N119" s="828">
        <v>2872000</v>
      </c>
      <c r="O119" s="1660">
        <v>0</v>
      </c>
      <c r="P119" s="1660"/>
      <c r="Q119" s="828">
        <v>0</v>
      </c>
      <c r="R119" s="828">
        <v>0</v>
      </c>
      <c r="S119" s="829">
        <v>0</v>
      </c>
    </row>
    <row r="120" spans="1:19">
      <c r="A120" s="823" t="s">
        <v>433</v>
      </c>
      <c r="B120" s="824" t="s">
        <v>449</v>
      </c>
      <c r="C120" s="825" t="s">
        <v>30</v>
      </c>
      <c r="D120" s="824" t="s">
        <v>155</v>
      </c>
      <c r="E120" s="1659" t="s">
        <v>156</v>
      </c>
      <c r="F120" s="1659"/>
      <c r="G120" s="826" t="s">
        <v>13</v>
      </c>
      <c r="H120" s="827">
        <v>24</v>
      </c>
      <c r="I120" s="828">
        <v>460712</v>
      </c>
      <c r="J120" s="828">
        <v>0</v>
      </c>
      <c r="K120" s="828">
        <v>0</v>
      </c>
      <c r="L120" s="828">
        <v>0</v>
      </c>
      <c r="M120" s="828">
        <v>0</v>
      </c>
      <c r="N120" s="828">
        <v>460712</v>
      </c>
      <c r="O120" s="1660">
        <v>0</v>
      </c>
      <c r="P120" s="1660"/>
      <c r="Q120" s="828">
        <v>0</v>
      </c>
      <c r="R120" s="828">
        <v>0</v>
      </c>
      <c r="S120" s="829">
        <v>0</v>
      </c>
    </row>
    <row r="121" spans="1:19">
      <c r="A121" s="823" t="s">
        <v>433</v>
      </c>
      <c r="B121" s="824" t="s">
        <v>449</v>
      </c>
      <c r="C121" s="825" t="s">
        <v>30</v>
      </c>
      <c r="D121" s="824" t="s">
        <v>157</v>
      </c>
      <c r="E121" s="1659" t="s">
        <v>158</v>
      </c>
      <c r="F121" s="1659"/>
      <c r="G121" s="826" t="s">
        <v>11</v>
      </c>
      <c r="H121" s="827">
        <v>10</v>
      </c>
      <c r="I121" s="828">
        <v>6425000</v>
      </c>
      <c r="J121" s="828">
        <v>0</v>
      </c>
      <c r="K121" s="828">
        <v>0</v>
      </c>
      <c r="L121" s="828">
        <v>0</v>
      </c>
      <c r="M121" s="828">
        <v>0</v>
      </c>
      <c r="N121" s="828">
        <v>6425000</v>
      </c>
      <c r="O121" s="1660">
        <v>0</v>
      </c>
      <c r="P121" s="1660"/>
      <c r="Q121" s="828">
        <v>0</v>
      </c>
      <c r="R121" s="828">
        <v>0</v>
      </c>
      <c r="S121" s="829">
        <v>0</v>
      </c>
    </row>
    <row r="122" spans="1:19">
      <c r="A122" s="823" t="s">
        <v>433</v>
      </c>
      <c r="B122" s="824" t="s">
        <v>449</v>
      </c>
      <c r="C122" s="825" t="s">
        <v>30</v>
      </c>
      <c r="D122" s="824" t="s">
        <v>157</v>
      </c>
      <c r="E122" s="1659" t="s">
        <v>158</v>
      </c>
      <c r="F122" s="1659"/>
      <c r="G122" s="826" t="s">
        <v>12</v>
      </c>
      <c r="H122" s="827">
        <v>6</v>
      </c>
      <c r="I122" s="828">
        <v>4425000</v>
      </c>
      <c r="J122" s="828">
        <v>0</v>
      </c>
      <c r="K122" s="828">
        <v>0</v>
      </c>
      <c r="L122" s="828">
        <v>0</v>
      </c>
      <c r="M122" s="828">
        <v>0</v>
      </c>
      <c r="N122" s="828">
        <v>4425000</v>
      </c>
      <c r="O122" s="1660">
        <v>0</v>
      </c>
      <c r="P122" s="1660"/>
      <c r="Q122" s="828">
        <v>0</v>
      </c>
      <c r="R122" s="828">
        <v>0</v>
      </c>
      <c r="S122" s="829">
        <v>0</v>
      </c>
    </row>
    <row r="123" spans="1:19">
      <c r="A123" s="823" t="s">
        <v>433</v>
      </c>
      <c r="B123" s="824" t="s">
        <v>449</v>
      </c>
      <c r="C123" s="825" t="s">
        <v>30</v>
      </c>
      <c r="D123" s="824" t="s">
        <v>157</v>
      </c>
      <c r="E123" s="1659" t="s">
        <v>158</v>
      </c>
      <c r="F123" s="1659"/>
      <c r="G123" s="826" t="s">
        <v>13</v>
      </c>
      <c r="H123" s="827">
        <v>4</v>
      </c>
      <c r="I123" s="828">
        <v>844360</v>
      </c>
      <c r="J123" s="828">
        <v>0</v>
      </c>
      <c r="K123" s="828">
        <v>0</v>
      </c>
      <c r="L123" s="828">
        <v>0</v>
      </c>
      <c r="M123" s="828">
        <v>0</v>
      </c>
      <c r="N123" s="828">
        <v>844360</v>
      </c>
      <c r="O123" s="1660">
        <v>0</v>
      </c>
      <c r="P123" s="1660"/>
      <c r="Q123" s="828">
        <v>0</v>
      </c>
      <c r="R123" s="828">
        <v>0</v>
      </c>
      <c r="S123" s="829">
        <v>0</v>
      </c>
    </row>
    <row r="124" spans="1:19">
      <c r="A124" s="823" t="s">
        <v>433</v>
      </c>
      <c r="B124" s="824" t="s">
        <v>449</v>
      </c>
      <c r="C124" s="825" t="s">
        <v>30</v>
      </c>
      <c r="D124" s="824" t="s">
        <v>159</v>
      </c>
      <c r="E124" s="1659" t="s">
        <v>163</v>
      </c>
      <c r="F124" s="1659"/>
      <c r="G124" s="826" t="s">
        <v>11</v>
      </c>
      <c r="H124" s="827">
        <v>248</v>
      </c>
      <c r="I124" s="828">
        <v>2066000</v>
      </c>
      <c r="J124" s="828">
        <v>0</v>
      </c>
      <c r="K124" s="828">
        <v>0</v>
      </c>
      <c r="L124" s="828">
        <v>0</v>
      </c>
      <c r="M124" s="828">
        <v>0</v>
      </c>
      <c r="N124" s="828">
        <v>2066000</v>
      </c>
      <c r="O124" s="1660">
        <v>0</v>
      </c>
      <c r="P124" s="1660"/>
      <c r="Q124" s="828">
        <v>0</v>
      </c>
      <c r="R124" s="828">
        <v>0</v>
      </c>
      <c r="S124" s="829">
        <v>0</v>
      </c>
    </row>
    <row r="125" spans="1:19">
      <c r="A125" s="823" t="s">
        <v>433</v>
      </c>
      <c r="B125" s="824" t="s">
        <v>449</v>
      </c>
      <c r="C125" s="825" t="s">
        <v>30</v>
      </c>
      <c r="D125" s="824" t="s">
        <v>159</v>
      </c>
      <c r="E125" s="1659" t="s">
        <v>163</v>
      </c>
      <c r="F125" s="1659"/>
      <c r="G125" s="826" t="s">
        <v>12</v>
      </c>
      <c r="H125" s="827">
        <v>244</v>
      </c>
      <c r="I125" s="828">
        <v>1566000</v>
      </c>
      <c r="J125" s="828">
        <v>0</v>
      </c>
      <c r="K125" s="828">
        <v>0</v>
      </c>
      <c r="L125" s="828">
        <v>0</v>
      </c>
      <c r="M125" s="828">
        <v>0</v>
      </c>
      <c r="N125" s="828">
        <v>1566000</v>
      </c>
      <c r="O125" s="1660">
        <v>0</v>
      </c>
      <c r="P125" s="1660"/>
      <c r="Q125" s="828">
        <v>0</v>
      </c>
      <c r="R125" s="828">
        <v>0</v>
      </c>
      <c r="S125" s="829">
        <v>0</v>
      </c>
    </row>
    <row r="126" spans="1:19">
      <c r="A126" s="823" t="s">
        <v>433</v>
      </c>
      <c r="B126" s="824" t="s">
        <v>449</v>
      </c>
      <c r="C126" s="825" t="s">
        <v>30</v>
      </c>
      <c r="D126" s="824" t="s">
        <v>159</v>
      </c>
      <c r="E126" s="1659" t="s">
        <v>163</v>
      </c>
      <c r="F126" s="1659"/>
      <c r="G126" s="826" t="s">
        <v>13</v>
      </c>
      <c r="H126" s="827">
        <v>182</v>
      </c>
      <c r="I126" s="828">
        <v>494619</v>
      </c>
      <c r="J126" s="828">
        <v>0</v>
      </c>
      <c r="K126" s="828">
        <v>0</v>
      </c>
      <c r="L126" s="828">
        <v>0</v>
      </c>
      <c r="M126" s="828">
        <v>0</v>
      </c>
      <c r="N126" s="828">
        <v>494619</v>
      </c>
      <c r="O126" s="1660">
        <v>0</v>
      </c>
      <c r="P126" s="1660"/>
      <c r="Q126" s="828">
        <v>0</v>
      </c>
      <c r="R126" s="828">
        <v>0</v>
      </c>
      <c r="S126" s="829">
        <v>0</v>
      </c>
    </row>
    <row r="127" spans="1:19">
      <c r="A127" s="823" t="s">
        <v>433</v>
      </c>
      <c r="B127" s="824" t="s">
        <v>449</v>
      </c>
      <c r="C127" s="825" t="s">
        <v>30</v>
      </c>
      <c r="D127" s="824" t="s">
        <v>76</v>
      </c>
      <c r="E127" s="1659" t="s">
        <v>77</v>
      </c>
      <c r="F127" s="1659"/>
      <c r="G127" s="826" t="s">
        <v>11</v>
      </c>
      <c r="H127" s="827">
        <v>1</v>
      </c>
      <c r="I127" s="828">
        <v>5000000</v>
      </c>
      <c r="J127" s="828">
        <v>0</v>
      </c>
      <c r="K127" s="828">
        <v>5000000</v>
      </c>
      <c r="L127" s="828">
        <v>0</v>
      </c>
      <c r="M127" s="828">
        <v>0</v>
      </c>
      <c r="N127" s="828">
        <v>0</v>
      </c>
      <c r="O127" s="1660">
        <v>0</v>
      </c>
      <c r="P127" s="1660"/>
      <c r="Q127" s="828">
        <v>0</v>
      </c>
      <c r="R127" s="828">
        <v>0</v>
      </c>
      <c r="S127" s="829">
        <v>0</v>
      </c>
    </row>
    <row r="128" spans="1:19">
      <c r="A128" s="823" t="s">
        <v>433</v>
      </c>
      <c r="B128" s="824" t="s">
        <v>449</v>
      </c>
      <c r="C128" s="825" t="s">
        <v>30</v>
      </c>
      <c r="D128" s="824" t="s">
        <v>76</v>
      </c>
      <c r="E128" s="1659" t="s">
        <v>77</v>
      </c>
      <c r="F128" s="1659"/>
      <c r="G128" s="826" t="s">
        <v>12</v>
      </c>
      <c r="H128" s="827">
        <v>1</v>
      </c>
      <c r="I128" s="828">
        <v>5000000</v>
      </c>
      <c r="J128" s="828">
        <v>0</v>
      </c>
      <c r="K128" s="828">
        <v>5000000</v>
      </c>
      <c r="L128" s="828">
        <v>0</v>
      </c>
      <c r="M128" s="828">
        <v>0</v>
      </c>
      <c r="N128" s="828">
        <v>0</v>
      </c>
      <c r="O128" s="1660">
        <v>0</v>
      </c>
      <c r="P128" s="1660"/>
      <c r="Q128" s="828">
        <v>0</v>
      </c>
      <c r="R128" s="828">
        <v>0</v>
      </c>
      <c r="S128" s="829">
        <v>0</v>
      </c>
    </row>
    <row r="129" spans="1:21">
      <c r="A129" s="823" t="s">
        <v>433</v>
      </c>
      <c r="B129" s="824" t="s">
        <v>449</v>
      </c>
      <c r="C129" s="825" t="s">
        <v>30</v>
      </c>
      <c r="D129" s="824" t="s">
        <v>76</v>
      </c>
      <c r="E129" s="1659" t="s">
        <v>77</v>
      </c>
      <c r="F129" s="1659"/>
      <c r="G129" s="826" t="s">
        <v>13</v>
      </c>
      <c r="H129" s="827">
        <v>0</v>
      </c>
      <c r="I129" s="828">
        <v>0</v>
      </c>
      <c r="J129" s="828">
        <v>0</v>
      </c>
      <c r="K129" s="828">
        <v>0</v>
      </c>
      <c r="L129" s="828">
        <v>0</v>
      </c>
      <c r="M129" s="828">
        <v>0</v>
      </c>
      <c r="N129" s="828">
        <v>0</v>
      </c>
      <c r="O129" s="1660">
        <v>0</v>
      </c>
      <c r="P129" s="1660"/>
      <c r="Q129" s="828">
        <v>0</v>
      </c>
      <c r="R129" s="828">
        <v>0</v>
      </c>
      <c r="S129" s="829">
        <v>0</v>
      </c>
    </row>
    <row r="130" spans="1:21">
      <c r="A130" s="823"/>
      <c r="B130" s="824"/>
      <c r="C130" s="825"/>
      <c r="D130" s="824"/>
      <c r="E130" s="1659" t="s">
        <v>150</v>
      </c>
      <c r="F130" s="1659"/>
      <c r="G130" s="826" t="s">
        <v>11</v>
      </c>
      <c r="H130" s="827"/>
      <c r="I130" s="828">
        <v>72044000</v>
      </c>
      <c r="J130" s="828">
        <v>0</v>
      </c>
      <c r="K130" s="828">
        <v>5000000</v>
      </c>
      <c r="L130" s="828">
        <v>37394000</v>
      </c>
      <c r="M130" s="828">
        <v>6450000</v>
      </c>
      <c r="N130" s="828">
        <v>23200000</v>
      </c>
      <c r="O130" s="1660">
        <v>0</v>
      </c>
      <c r="P130" s="1660"/>
      <c r="Q130" s="828">
        <v>0</v>
      </c>
      <c r="R130" s="828">
        <v>0</v>
      </c>
      <c r="S130" s="829">
        <v>0</v>
      </c>
    </row>
    <row r="131" spans="1:21">
      <c r="A131" s="823"/>
      <c r="B131" s="824"/>
      <c r="C131" s="825"/>
      <c r="D131" s="824"/>
      <c r="E131" s="1659" t="s">
        <v>150</v>
      </c>
      <c r="F131" s="1659"/>
      <c r="G131" s="826" t="s">
        <v>12</v>
      </c>
      <c r="H131" s="827"/>
      <c r="I131" s="828">
        <v>66644000</v>
      </c>
      <c r="J131" s="828">
        <v>0</v>
      </c>
      <c r="K131" s="828">
        <v>5000000</v>
      </c>
      <c r="L131" s="828">
        <v>37874000</v>
      </c>
      <c r="M131" s="828">
        <v>6450000</v>
      </c>
      <c r="N131" s="828">
        <v>17196000</v>
      </c>
      <c r="O131" s="1660">
        <v>0</v>
      </c>
      <c r="P131" s="1660"/>
      <c r="Q131" s="828">
        <v>0</v>
      </c>
      <c r="R131" s="828">
        <v>0</v>
      </c>
      <c r="S131" s="829">
        <v>124000</v>
      </c>
    </row>
    <row r="132" spans="1:21">
      <c r="A132" s="823"/>
      <c r="B132" s="824"/>
      <c r="C132" s="825"/>
      <c r="D132" s="824"/>
      <c r="E132" s="1659" t="s">
        <v>150</v>
      </c>
      <c r="F132" s="1659"/>
      <c r="G132" s="826" t="s">
        <v>13</v>
      </c>
      <c r="H132" s="827"/>
      <c r="I132" s="828">
        <v>32305175</v>
      </c>
      <c r="J132" s="828">
        <v>0</v>
      </c>
      <c r="K132" s="828">
        <v>0</v>
      </c>
      <c r="L132" s="828">
        <v>24927012</v>
      </c>
      <c r="M132" s="828">
        <v>4135250</v>
      </c>
      <c r="N132" s="828">
        <v>3180913</v>
      </c>
      <c r="O132" s="1660">
        <v>0</v>
      </c>
      <c r="P132" s="1660"/>
      <c r="Q132" s="828">
        <v>0</v>
      </c>
      <c r="R132" s="828">
        <v>0</v>
      </c>
      <c r="S132" s="829">
        <v>62000</v>
      </c>
    </row>
    <row r="133" spans="1:21">
      <c r="A133" s="817"/>
      <c r="B133" s="1652"/>
      <c r="C133" s="1652"/>
      <c r="D133" s="817"/>
      <c r="E133" s="817"/>
      <c r="F133" s="817"/>
      <c r="G133" s="817"/>
      <c r="H133" s="817"/>
      <c r="I133" s="817"/>
      <c r="J133" s="817"/>
      <c r="K133" s="817"/>
      <c r="L133" s="817"/>
      <c r="M133" s="817"/>
      <c r="N133" s="817"/>
      <c r="O133" s="817"/>
      <c r="P133" s="817"/>
      <c r="Q133" s="817"/>
      <c r="R133" s="817"/>
      <c r="S133" s="817"/>
      <c r="T133" s="817"/>
      <c r="U133" s="817"/>
    </row>
    <row r="134" spans="1:21">
      <c r="A134" s="817"/>
      <c r="B134" s="817"/>
      <c r="C134" s="817"/>
      <c r="D134" s="817"/>
      <c r="E134" s="1657" t="s">
        <v>586</v>
      </c>
      <c r="F134" s="1657"/>
      <c r="G134" s="830" t="s">
        <v>577</v>
      </c>
      <c r="H134" s="1653"/>
      <c r="I134" s="1653"/>
      <c r="J134" s="1653"/>
      <c r="K134" s="1658" t="s">
        <v>576</v>
      </c>
      <c r="L134" s="1655" t="s">
        <v>577</v>
      </c>
      <c r="M134" s="1656"/>
      <c r="N134" s="1653"/>
      <c r="O134" s="1653"/>
      <c r="P134" s="1653"/>
      <c r="Q134" s="1653"/>
      <c r="R134" s="817"/>
      <c r="S134" s="817"/>
      <c r="T134" s="817"/>
      <c r="U134" s="817"/>
    </row>
    <row r="135" spans="1:21">
      <c r="A135" s="817"/>
      <c r="B135" s="817"/>
      <c r="C135" s="817"/>
      <c r="D135" s="817"/>
      <c r="E135" s="1657"/>
      <c r="F135" s="1657"/>
      <c r="G135" s="830" t="s">
        <v>579</v>
      </c>
      <c r="H135" s="1654"/>
      <c r="I135" s="1654"/>
      <c r="J135" s="1654"/>
      <c r="K135" s="1658"/>
      <c r="L135" s="1655" t="s">
        <v>579</v>
      </c>
      <c r="M135" s="1656"/>
      <c r="N135" s="1654"/>
      <c r="O135" s="1654"/>
      <c r="P135" s="1654"/>
      <c r="Q135" s="1654"/>
      <c r="R135" s="817"/>
      <c r="S135" s="817"/>
      <c r="T135" s="817"/>
      <c r="U135" s="817"/>
    </row>
    <row r="136" spans="1:21">
      <c r="A136" s="817"/>
      <c r="B136" s="817"/>
      <c r="C136" s="817"/>
      <c r="D136" s="817"/>
      <c r="E136" s="1657"/>
      <c r="F136" s="1657"/>
      <c r="G136" s="830" t="s">
        <v>580</v>
      </c>
      <c r="H136" s="1654"/>
      <c r="I136" s="1654"/>
      <c r="J136" s="1654"/>
      <c r="K136" s="1658"/>
      <c r="L136" s="1655" t="s">
        <v>580</v>
      </c>
      <c r="M136" s="1656"/>
      <c r="N136" s="1654"/>
      <c r="O136" s="1654"/>
      <c r="P136" s="1654"/>
      <c r="Q136" s="1654"/>
      <c r="R136" s="817"/>
      <c r="S136" s="817"/>
      <c r="T136" s="817"/>
      <c r="U136" s="817"/>
    </row>
    <row r="137" spans="1:21">
      <c r="A137" s="817"/>
      <c r="B137" s="817"/>
      <c r="C137" s="1652"/>
      <c r="D137" s="1652"/>
      <c r="E137" s="817"/>
      <c r="F137" s="817"/>
      <c r="G137" s="817"/>
      <c r="H137" s="817"/>
      <c r="I137" s="817"/>
      <c r="J137" s="817"/>
      <c r="K137" s="817"/>
      <c r="L137" s="817"/>
      <c r="M137" s="817"/>
      <c r="N137" s="817"/>
      <c r="O137" s="817"/>
      <c r="P137" s="817"/>
      <c r="Q137" s="817"/>
      <c r="R137" s="817"/>
      <c r="S137" s="817"/>
      <c r="T137" s="817"/>
      <c r="U137" s="817"/>
    </row>
    <row r="143" spans="1:21" ht="15.75" thickBot="1">
      <c r="A143" s="831"/>
      <c r="B143" s="831"/>
      <c r="C143" s="1687" t="s">
        <v>99</v>
      </c>
      <c r="D143" s="1687"/>
      <c r="E143" s="1687"/>
      <c r="F143" s="1687"/>
      <c r="G143" s="1687"/>
      <c r="H143" s="1687"/>
      <c r="I143" s="1687"/>
      <c r="J143" s="1687"/>
      <c r="K143" s="1687"/>
      <c r="L143" s="1687"/>
      <c r="M143" s="1687"/>
    </row>
    <row r="144" spans="1:21" ht="24.75" thickTop="1">
      <c r="A144" s="1688"/>
      <c r="B144" s="1688"/>
      <c r="C144" s="832" t="s">
        <v>100</v>
      </c>
      <c r="D144" s="833" t="s">
        <v>101</v>
      </c>
      <c r="E144" s="833" t="s">
        <v>102</v>
      </c>
      <c r="F144" s="833" t="s">
        <v>103</v>
      </c>
      <c r="G144" s="833" t="s">
        <v>104</v>
      </c>
      <c r="H144" s="833" t="s">
        <v>105</v>
      </c>
      <c r="I144" s="833" t="s">
        <v>106</v>
      </c>
      <c r="J144" s="834">
        <v>2022</v>
      </c>
      <c r="K144" s="834">
        <v>2023</v>
      </c>
      <c r="L144" s="834">
        <v>2024</v>
      </c>
      <c r="M144" s="835">
        <v>2025</v>
      </c>
    </row>
    <row r="145" spans="1:13">
      <c r="A145" s="831"/>
      <c r="B145" s="831"/>
      <c r="C145" s="836" t="s">
        <v>433</v>
      </c>
      <c r="D145" s="837" t="s">
        <v>449</v>
      </c>
      <c r="E145" s="838" t="s">
        <v>30</v>
      </c>
      <c r="F145" s="837"/>
      <c r="G145" s="837" t="s">
        <v>153</v>
      </c>
      <c r="H145" s="839" t="s">
        <v>154</v>
      </c>
      <c r="I145" s="840" t="s">
        <v>107</v>
      </c>
      <c r="J145" s="841">
        <v>190</v>
      </c>
      <c r="K145" s="841">
        <v>190</v>
      </c>
      <c r="L145" s="841">
        <v>190</v>
      </c>
      <c r="M145" s="853">
        <v>190</v>
      </c>
    </row>
    <row r="146" spans="1:13" ht="24">
      <c r="A146" s="831"/>
      <c r="B146" s="831"/>
      <c r="C146" s="836" t="s">
        <v>433</v>
      </c>
      <c r="D146" s="837" t="s">
        <v>449</v>
      </c>
      <c r="E146" s="838" t="s">
        <v>30</v>
      </c>
      <c r="F146" s="837"/>
      <c r="G146" s="837" t="s">
        <v>153</v>
      </c>
      <c r="H146" s="839" t="s">
        <v>154</v>
      </c>
      <c r="I146" s="839" t="s">
        <v>108</v>
      </c>
      <c r="J146" s="841">
        <v>46085000</v>
      </c>
      <c r="K146" s="841">
        <v>45577000</v>
      </c>
      <c r="L146" s="841">
        <v>54910000</v>
      </c>
      <c r="M146" s="854">
        <v>55681000</v>
      </c>
    </row>
    <row r="147" spans="1:13" ht="24">
      <c r="A147" s="831"/>
      <c r="B147" s="831"/>
      <c r="C147" s="836" t="s">
        <v>433</v>
      </c>
      <c r="D147" s="837" t="s">
        <v>449</v>
      </c>
      <c r="E147" s="838" t="s">
        <v>30</v>
      </c>
      <c r="F147" s="837"/>
      <c r="G147" s="837" t="s">
        <v>153</v>
      </c>
      <c r="H147" s="839" t="s">
        <v>154</v>
      </c>
      <c r="I147" s="839" t="s">
        <v>109</v>
      </c>
      <c r="J147" s="841">
        <v>242553</v>
      </c>
      <c r="K147" s="841">
        <v>239879</v>
      </c>
      <c r="L147" s="841">
        <v>289000</v>
      </c>
      <c r="M147" s="854">
        <v>293057.89473684208</v>
      </c>
    </row>
    <row r="148" spans="1:13" ht="36">
      <c r="A148" s="831"/>
      <c r="B148" s="831"/>
      <c r="C148" s="836"/>
      <c r="D148" s="837"/>
      <c r="E148" s="838"/>
      <c r="F148" s="837"/>
      <c r="G148" s="837"/>
      <c r="H148" s="842" t="s">
        <v>110</v>
      </c>
      <c r="I148" s="843"/>
      <c r="J148" s="844"/>
      <c r="K148" s="844">
        <v>-2674</v>
      </c>
      <c r="L148" s="844">
        <v>49121</v>
      </c>
      <c r="M148" s="855">
        <v>4057.8947368420777</v>
      </c>
    </row>
    <row r="149" spans="1:13" ht="24">
      <c r="A149" s="831"/>
      <c r="B149" s="831"/>
      <c r="C149" s="836" t="s">
        <v>433</v>
      </c>
      <c r="D149" s="837" t="s">
        <v>449</v>
      </c>
      <c r="E149" s="838" t="s">
        <v>30</v>
      </c>
      <c r="F149" s="837"/>
      <c r="G149" s="837" t="s">
        <v>153</v>
      </c>
      <c r="H149" s="839" t="s">
        <v>154</v>
      </c>
      <c r="I149" s="840" t="s">
        <v>111</v>
      </c>
      <c r="J149" s="841">
        <v>190</v>
      </c>
      <c r="K149" s="841">
        <v>190</v>
      </c>
      <c r="L149" s="841">
        <v>190</v>
      </c>
      <c r="M149" s="854">
        <v>190</v>
      </c>
    </row>
    <row r="150" spans="1:13" ht="24">
      <c r="A150" s="831"/>
      <c r="B150" s="831"/>
      <c r="C150" s="836" t="s">
        <v>433</v>
      </c>
      <c r="D150" s="837" t="s">
        <v>449</v>
      </c>
      <c r="E150" s="838" t="s">
        <v>30</v>
      </c>
      <c r="F150" s="837"/>
      <c r="G150" s="837" t="s">
        <v>153</v>
      </c>
      <c r="H150" s="839" t="s">
        <v>154</v>
      </c>
      <c r="I150" s="839" t="s">
        <v>112</v>
      </c>
      <c r="J150" s="841">
        <v>37432000</v>
      </c>
      <c r="K150" s="841">
        <v>44823000</v>
      </c>
      <c r="L150" s="841">
        <v>42740000</v>
      </c>
      <c r="M150" s="854">
        <v>52781000</v>
      </c>
    </row>
    <row r="151" spans="1:13" ht="24">
      <c r="A151" s="831"/>
      <c r="B151" s="831"/>
      <c r="C151" s="836" t="s">
        <v>433</v>
      </c>
      <c r="D151" s="837" t="s">
        <v>449</v>
      </c>
      <c r="E151" s="838" t="s">
        <v>30</v>
      </c>
      <c r="F151" s="837"/>
      <c r="G151" s="837" t="s">
        <v>153</v>
      </c>
      <c r="H151" s="839" t="s">
        <v>154</v>
      </c>
      <c r="I151" s="839" t="s">
        <v>113</v>
      </c>
      <c r="J151" s="841">
        <v>197011</v>
      </c>
      <c r="K151" s="841">
        <v>235911</v>
      </c>
      <c r="L151" s="841">
        <v>224947</v>
      </c>
      <c r="M151" s="854">
        <v>277794.73684210528</v>
      </c>
    </row>
    <row r="152" spans="1:13" ht="36">
      <c r="A152" s="831"/>
      <c r="B152" s="831"/>
      <c r="C152" s="836"/>
      <c r="D152" s="837"/>
      <c r="E152" s="838"/>
      <c r="F152" s="837"/>
      <c r="G152" s="837"/>
      <c r="H152" s="842" t="s">
        <v>114</v>
      </c>
      <c r="I152" s="843"/>
      <c r="J152" s="844"/>
      <c r="K152" s="844">
        <v>38900</v>
      </c>
      <c r="L152" s="844">
        <v>-10964</v>
      </c>
      <c r="M152" s="855">
        <v>52847.736842105282</v>
      </c>
    </row>
    <row r="153" spans="1:13">
      <c r="A153" s="831"/>
      <c r="B153" s="831"/>
      <c r="C153" s="836" t="s">
        <v>433</v>
      </c>
      <c r="D153" s="837" t="s">
        <v>449</v>
      </c>
      <c r="E153" s="838" t="s">
        <v>30</v>
      </c>
      <c r="F153" s="837"/>
      <c r="G153" s="837" t="s">
        <v>153</v>
      </c>
      <c r="H153" s="839" t="s">
        <v>154</v>
      </c>
      <c r="I153" s="840" t="s">
        <v>115</v>
      </c>
      <c r="J153" s="841">
        <v>180</v>
      </c>
      <c r="K153" s="841">
        <v>193</v>
      </c>
      <c r="L153" s="841">
        <v>227</v>
      </c>
      <c r="M153" s="854">
        <v>154</v>
      </c>
    </row>
    <row r="154" spans="1:13" ht="24">
      <c r="A154" s="831"/>
      <c r="B154" s="831"/>
      <c r="C154" s="836" t="s">
        <v>433</v>
      </c>
      <c r="D154" s="837" t="s">
        <v>449</v>
      </c>
      <c r="E154" s="838" t="s">
        <v>30</v>
      </c>
      <c r="F154" s="837"/>
      <c r="G154" s="837" t="s">
        <v>153</v>
      </c>
      <c r="H154" s="839" t="s">
        <v>154</v>
      </c>
      <c r="I154" s="839" t="s">
        <v>116</v>
      </c>
      <c r="J154" s="841">
        <v>35900676</v>
      </c>
      <c r="K154" s="841">
        <v>38790470</v>
      </c>
      <c r="L154" s="841">
        <v>41283827</v>
      </c>
      <c r="M154" s="854">
        <v>30505484</v>
      </c>
    </row>
    <row r="155" spans="1:13" ht="24">
      <c r="A155" s="831"/>
      <c r="B155" s="831"/>
      <c r="C155" s="836" t="s">
        <v>433</v>
      </c>
      <c r="D155" s="837" t="s">
        <v>449</v>
      </c>
      <c r="E155" s="838" t="s">
        <v>30</v>
      </c>
      <c r="F155" s="837"/>
      <c r="G155" s="837" t="s">
        <v>153</v>
      </c>
      <c r="H155" s="839" t="s">
        <v>154</v>
      </c>
      <c r="I155" s="839" t="s">
        <v>117</v>
      </c>
      <c r="J155" s="841">
        <v>199448</v>
      </c>
      <c r="K155" s="841">
        <v>200987</v>
      </c>
      <c r="L155" s="841">
        <v>181867</v>
      </c>
      <c r="M155" s="854">
        <v>198087.55844155845</v>
      </c>
    </row>
    <row r="156" spans="1:13" ht="36">
      <c r="A156" s="831"/>
      <c r="B156" s="831"/>
      <c r="C156" s="836"/>
      <c r="D156" s="837"/>
      <c r="E156" s="838"/>
      <c r="F156" s="837"/>
      <c r="G156" s="837"/>
      <c r="H156" s="845" t="s">
        <v>118</v>
      </c>
      <c r="I156" s="846"/>
      <c r="J156" s="847"/>
      <c r="K156" s="847">
        <v>1539</v>
      </c>
      <c r="L156" s="847">
        <v>-19120</v>
      </c>
      <c r="M156" s="856">
        <v>16220.558441558445</v>
      </c>
    </row>
    <row r="157" spans="1:13" ht="36">
      <c r="A157" s="831"/>
      <c r="B157" s="831"/>
      <c r="C157" s="836" t="s">
        <v>433</v>
      </c>
      <c r="D157" s="837" t="s">
        <v>449</v>
      </c>
      <c r="E157" s="838" t="s">
        <v>30</v>
      </c>
      <c r="F157" s="837"/>
      <c r="G157" s="837" t="s">
        <v>155</v>
      </c>
      <c r="H157" s="839" t="s">
        <v>156</v>
      </c>
      <c r="I157" s="840" t="s">
        <v>107</v>
      </c>
      <c r="J157" s="841">
        <v>48</v>
      </c>
      <c r="K157" s="841">
        <v>48</v>
      </c>
      <c r="L157" s="841">
        <v>48</v>
      </c>
      <c r="M157" s="854">
        <v>48</v>
      </c>
    </row>
    <row r="158" spans="1:13" ht="36">
      <c r="A158" s="831"/>
      <c r="B158" s="831"/>
      <c r="C158" s="836" t="s">
        <v>433</v>
      </c>
      <c r="D158" s="837" t="s">
        <v>449</v>
      </c>
      <c r="E158" s="838" t="s">
        <v>30</v>
      </c>
      <c r="F158" s="837"/>
      <c r="G158" s="837" t="s">
        <v>155</v>
      </c>
      <c r="H158" s="839" t="s">
        <v>156</v>
      </c>
      <c r="I158" s="839" t="s">
        <v>108</v>
      </c>
      <c r="J158" s="841">
        <v>2885000</v>
      </c>
      <c r="K158" s="841">
        <v>2761000</v>
      </c>
      <c r="L158" s="841">
        <v>2872000</v>
      </c>
      <c r="M158" s="854">
        <v>2872000</v>
      </c>
    </row>
    <row r="159" spans="1:13" ht="36">
      <c r="A159" s="831"/>
      <c r="B159" s="831"/>
      <c r="C159" s="836" t="s">
        <v>433</v>
      </c>
      <c r="D159" s="837" t="s">
        <v>449</v>
      </c>
      <c r="E159" s="838" t="s">
        <v>30</v>
      </c>
      <c r="F159" s="837"/>
      <c r="G159" s="837" t="s">
        <v>155</v>
      </c>
      <c r="H159" s="839" t="s">
        <v>156</v>
      </c>
      <c r="I159" s="839" t="s">
        <v>109</v>
      </c>
      <c r="J159" s="841">
        <v>60104</v>
      </c>
      <c r="K159" s="841">
        <v>57521</v>
      </c>
      <c r="L159" s="841">
        <v>59833</v>
      </c>
      <c r="M159" s="854">
        <v>59833.333333333336</v>
      </c>
    </row>
    <row r="160" spans="1:13" ht="36">
      <c r="A160" s="831"/>
      <c r="B160" s="831"/>
      <c r="C160" s="836"/>
      <c r="D160" s="837"/>
      <c r="E160" s="838"/>
      <c r="F160" s="837"/>
      <c r="G160" s="837"/>
      <c r="H160" s="842" t="s">
        <v>110</v>
      </c>
      <c r="I160" s="843"/>
      <c r="J160" s="844"/>
      <c r="K160" s="844">
        <v>-2583</v>
      </c>
      <c r="L160" s="844">
        <v>2312</v>
      </c>
      <c r="M160" s="855">
        <v>0.33333333333575865</v>
      </c>
    </row>
    <row r="161" spans="1:13" ht="36">
      <c r="A161" s="831"/>
      <c r="B161" s="831"/>
      <c r="C161" s="836" t="s">
        <v>433</v>
      </c>
      <c r="D161" s="837" t="s">
        <v>449</v>
      </c>
      <c r="E161" s="838" t="s">
        <v>30</v>
      </c>
      <c r="F161" s="837"/>
      <c r="G161" s="837" t="s">
        <v>155</v>
      </c>
      <c r="H161" s="839" t="s">
        <v>156</v>
      </c>
      <c r="I161" s="840" t="s">
        <v>111</v>
      </c>
      <c r="J161" s="841">
        <v>48</v>
      </c>
      <c r="K161" s="841">
        <v>48</v>
      </c>
      <c r="L161" s="841">
        <v>48</v>
      </c>
      <c r="M161" s="854">
        <v>48</v>
      </c>
    </row>
    <row r="162" spans="1:13" ht="36">
      <c r="A162" s="831"/>
      <c r="B162" s="831"/>
      <c r="C162" s="836" t="s">
        <v>433</v>
      </c>
      <c r="D162" s="837" t="s">
        <v>449</v>
      </c>
      <c r="E162" s="838" t="s">
        <v>30</v>
      </c>
      <c r="F162" s="837"/>
      <c r="G162" s="837" t="s">
        <v>155</v>
      </c>
      <c r="H162" s="839" t="s">
        <v>156</v>
      </c>
      <c r="I162" s="839" t="s">
        <v>112</v>
      </c>
      <c r="J162" s="841">
        <v>1075000</v>
      </c>
      <c r="K162" s="841">
        <v>2761000</v>
      </c>
      <c r="L162" s="841">
        <v>926000</v>
      </c>
      <c r="M162" s="854">
        <v>2872000</v>
      </c>
    </row>
    <row r="163" spans="1:13" ht="36">
      <c r="A163" s="831"/>
      <c r="B163" s="831"/>
      <c r="C163" s="836" t="s">
        <v>433</v>
      </c>
      <c r="D163" s="837" t="s">
        <v>449</v>
      </c>
      <c r="E163" s="838" t="s">
        <v>30</v>
      </c>
      <c r="F163" s="837"/>
      <c r="G163" s="837" t="s">
        <v>155</v>
      </c>
      <c r="H163" s="839" t="s">
        <v>156</v>
      </c>
      <c r="I163" s="839" t="s">
        <v>113</v>
      </c>
      <c r="J163" s="841">
        <v>22396</v>
      </c>
      <c r="K163" s="841">
        <v>57521</v>
      </c>
      <c r="L163" s="841">
        <v>19292</v>
      </c>
      <c r="M163" s="854">
        <v>59833.333333333336</v>
      </c>
    </row>
    <row r="164" spans="1:13" ht="36">
      <c r="A164" s="831"/>
      <c r="B164" s="831"/>
      <c r="C164" s="836"/>
      <c r="D164" s="837"/>
      <c r="E164" s="838"/>
      <c r="F164" s="837"/>
      <c r="G164" s="837"/>
      <c r="H164" s="842" t="s">
        <v>114</v>
      </c>
      <c r="I164" s="843"/>
      <c r="J164" s="844"/>
      <c r="K164" s="844">
        <v>35125</v>
      </c>
      <c r="L164" s="844">
        <v>-38229</v>
      </c>
      <c r="M164" s="855">
        <v>40541.333333333336</v>
      </c>
    </row>
    <row r="165" spans="1:13" ht="36">
      <c r="A165" s="831"/>
      <c r="B165" s="831"/>
      <c r="C165" s="836" t="s">
        <v>433</v>
      </c>
      <c r="D165" s="837" t="s">
        <v>449</v>
      </c>
      <c r="E165" s="838" t="s">
        <v>30</v>
      </c>
      <c r="F165" s="837"/>
      <c r="G165" s="837" t="s">
        <v>155</v>
      </c>
      <c r="H165" s="839" t="s">
        <v>156</v>
      </c>
      <c r="I165" s="840" t="s">
        <v>115</v>
      </c>
      <c r="J165" s="841">
        <v>40</v>
      </c>
      <c r="K165" s="841">
        <v>42</v>
      </c>
      <c r="L165" s="841">
        <v>37</v>
      </c>
      <c r="M165" s="854">
        <v>24</v>
      </c>
    </row>
    <row r="166" spans="1:13" ht="36">
      <c r="A166" s="831"/>
      <c r="B166" s="831"/>
      <c r="C166" s="836" t="s">
        <v>433</v>
      </c>
      <c r="D166" s="837" t="s">
        <v>449</v>
      </c>
      <c r="E166" s="838" t="s">
        <v>30</v>
      </c>
      <c r="F166" s="837"/>
      <c r="G166" s="837" t="s">
        <v>155</v>
      </c>
      <c r="H166" s="839" t="s">
        <v>156</v>
      </c>
      <c r="I166" s="839" t="s">
        <v>116</v>
      </c>
      <c r="J166" s="841">
        <v>1050979</v>
      </c>
      <c r="K166" s="841">
        <v>1321841</v>
      </c>
      <c r="L166" s="841">
        <v>922081</v>
      </c>
      <c r="M166" s="854">
        <v>460712</v>
      </c>
    </row>
    <row r="167" spans="1:13" ht="36">
      <c r="A167" s="831"/>
      <c r="B167" s="831"/>
      <c r="C167" s="836" t="s">
        <v>433</v>
      </c>
      <c r="D167" s="837" t="s">
        <v>449</v>
      </c>
      <c r="E167" s="838" t="s">
        <v>30</v>
      </c>
      <c r="F167" s="837"/>
      <c r="G167" s="837" t="s">
        <v>155</v>
      </c>
      <c r="H167" s="839" t="s">
        <v>156</v>
      </c>
      <c r="I167" s="839" t="s">
        <v>117</v>
      </c>
      <c r="J167" s="841">
        <v>26274</v>
      </c>
      <c r="K167" s="841">
        <v>31472</v>
      </c>
      <c r="L167" s="841">
        <v>24921</v>
      </c>
      <c r="M167" s="854">
        <v>19196.333333333332</v>
      </c>
    </row>
    <row r="168" spans="1:13" ht="36">
      <c r="A168" s="831"/>
      <c r="B168" s="831"/>
      <c r="C168" s="836"/>
      <c r="D168" s="837"/>
      <c r="E168" s="838"/>
      <c r="F168" s="837"/>
      <c r="G168" s="837"/>
      <c r="H168" s="845" t="s">
        <v>118</v>
      </c>
      <c r="I168" s="846"/>
      <c r="J168" s="847"/>
      <c r="K168" s="847">
        <v>5198</v>
      </c>
      <c r="L168" s="847">
        <v>-6551</v>
      </c>
      <c r="M168" s="856">
        <v>-5724.6666666666679</v>
      </c>
    </row>
    <row r="169" spans="1:13" ht="36">
      <c r="A169" s="831"/>
      <c r="B169" s="831"/>
      <c r="C169" s="836" t="s">
        <v>433</v>
      </c>
      <c r="D169" s="837" t="s">
        <v>449</v>
      </c>
      <c r="E169" s="838" t="s">
        <v>30</v>
      </c>
      <c r="F169" s="837"/>
      <c r="G169" s="837" t="s">
        <v>157</v>
      </c>
      <c r="H169" s="839" t="s">
        <v>158</v>
      </c>
      <c r="I169" s="840" t="s">
        <v>107</v>
      </c>
      <c r="J169" s="841">
        <v>9</v>
      </c>
      <c r="K169" s="841">
        <v>10</v>
      </c>
      <c r="L169" s="841">
        <v>10</v>
      </c>
      <c r="M169" s="854">
        <v>10</v>
      </c>
    </row>
    <row r="170" spans="1:13" ht="36">
      <c r="A170" s="831"/>
      <c r="B170" s="831"/>
      <c r="C170" s="836" t="s">
        <v>433</v>
      </c>
      <c r="D170" s="837" t="s">
        <v>449</v>
      </c>
      <c r="E170" s="838" t="s">
        <v>30</v>
      </c>
      <c r="F170" s="837"/>
      <c r="G170" s="837" t="s">
        <v>157</v>
      </c>
      <c r="H170" s="839" t="s">
        <v>158</v>
      </c>
      <c r="I170" s="839" t="s">
        <v>108</v>
      </c>
      <c r="J170" s="841">
        <v>6454000</v>
      </c>
      <c r="K170" s="841">
        <v>6176000</v>
      </c>
      <c r="L170" s="841">
        <v>6426000</v>
      </c>
      <c r="M170" s="854">
        <v>6425000</v>
      </c>
    </row>
    <row r="171" spans="1:13" ht="36">
      <c r="A171" s="831"/>
      <c r="B171" s="831"/>
      <c r="C171" s="836" t="s">
        <v>433</v>
      </c>
      <c r="D171" s="837" t="s">
        <v>449</v>
      </c>
      <c r="E171" s="838" t="s">
        <v>30</v>
      </c>
      <c r="F171" s="837"/>
      <c r="G171" s="837" t="s">
        <v>157</v>
      </c>
      <c r="H171" s="839" t="s">
        <v>158</v>
      </c>
      <c r="I171" s="839" t="s">
        <v>109</v>
      </c>
      <c r="J171" s="841">
        <v>717111</v>
      </c>
      <c r="K171" s="841">
        <v>617600</v>
      </c>
      <c r="L171" s="841">
        <v>642600</v>
      </c>
      <c r="M171" s="854">
        <v>642500</v>
      </c>
    </row>
    <row r="172" spans="1:13" ht="36">
      <c r="A172" s="831"/>
      <c r="B172" s="831"/>
      <c r="C172" s="836"/>
      <c r="D172" s="837"/>
      <c r="E172" s="838"/>
      <c r="F172" s="837"/>
      <c r="G172" s="837"/>
      <c r="H172" s="842" t="s">
        <v>110</v>
      </c>
      <c r="I172" s="843"/>
      <c r="J172" s="844"/>
      <c r="K172" s="844">
        <v>-99511</v>
      </c>
      <c r="L172" s="844">
        <v>25000</v>
      </c>
      <c r="M172" s="855">
        <v>-100</v>
      </c>
    </row>
    <row r="173" spans="1:13" ht="36">
      <c r="A173" s="831"/>
      <c r="B173" s="831"/>
      <c r="C173" s="836" t="s">
        <v>433</v>
      </c>
      <c r="D173" s="837" t="s">
        <v>449</v>
      </c>
      <c r="E173" s="838" t="s">
        <v>30</v>
      </c>
      <c r="F173" s="837"/>
      <c r="G173" s="837" t="s">
        <v>157</v>
      </c>
      <c r="H173" s="839" t="s">
        <v>158</v>
      </c>
      <c r="I173" s="840" t="s">
        <v>111</v>
      </c>
      <c r="J173" s="841">
        <v>9</v>
      </c>
      <c r="K173" s="841">
        <v>8</v>
      </c>
      <c r="L173" s="841">
        <v>9</v>
      </c>
      <c r="M173" s="854">
        <v>6</v>
      </c>
    </row>
    <row r="174" spans="1:13" ht="36">
      <c r="A174" s="831"/>
      <c r="B174" s="831"/>
      <c r="C174" s="836" t="s">
        <v>433</v>
      </c>
      <c r="D174" s="837" t="s">
        <v>449</v>
      </c>
      <c r="E174" s="838" t="s">
        <v>30</v>
      </c>
      <c r="F174" s="837"/>
      <c r="G174" s="837" t="s">
        <v>157</v>
      </c>
      <c r="H174" s="839" t="s">
        <v>158</v>
      </c>
      <c r="I174" s="839" t="s">
        <v>112</v>
      </c>
      <c r="J174" s="841">
        <v>3419000</v>
      </c>
      <c r="K174" s="841">
        <v>6176000</v>
      </c>
      <c r="L174" s="841">
        <v>2144000</v>
      </c>
      <c r="M174" s="854">
        <v>4425000</v>
      </c>
    </row>
    <row r="175" spans="1:13" ht="36">
      <c r="A175" s="831"/>
      <c r="B175" s="831"/>
      <c r="C175" s="836" t="s">
        <v>433</v>
      </c>
      <c r="D175" s="837" t="s">
        <v>449</v>
      </c>
      <c r="E175" s="838" t="s">
        <v>30</v>
      </c>
      <c r="F175" s="837"/>
      <c r="G175" s="837" t="s">
        <v>157</v>
      </c>
      <c r="H175" s="839" t="s">
        <v>158</v>
      </c>
      <c r="I175" s="839" t="s">
        <v>113</v>
      </c>
      <c r="J175" s="841">
        <v>379889</v>
      </c>
      <c r="K175" s="841">
        <v>772000</v>
      </c>
      <c r="L175" s="841">
        <v>238222</v>
      </c>
      <c r="M175" s="854">
        <v>737500</v>
      </c>
    </row>
    <row r="176" spans="1:13" ht="36">
      <c r="A176" s="831"/>
      <c r="B176" s="831"/>
      <c r="C176" s="836"/>
      <c r="D176" s="837"/>
      <c r="E176" s="838"/>
      <c r="F176" s="837"/>
      <c r="G176" s="837"/>
      <c r="H176" s="842" t="s">
        <v>114</v>
      </c>
      <c r="I176" s="843"/>
      <c r="J176" s="844"/>
      <c r="K176" s="844">
        <v>392111</v>
      </c>
      <c r="L176" s="844">
        <v>-533778</v>
      </c>
      <c r="M176" s="855">
        <v>499278</v>
      </c>
    </row>
    <row r="177" spans="1:13" ht="36">
      <c r="A177" s="831"/>
      <c r="B177" s="831"/>
      <c r="C177" s="836" t="s">
        <v>433</v>
      </c>
      <c r="D177" s="837" t="s">
        <v>449</v>
      </c>
      <c r="E177" s="838" t="s">
        <v>30</v>
      </c>
      <c r="F177" s="837"/>
      <c r="G177" s="837" t="s">
        <v>157</v>
      </c>
      <c r="H177" s="839" t="s">
        <v>158</v>
      </c>
      <c r="I177" s="840" t="s">
        <v>115</v>
      </c>
      <c r="J177" s="841">
        <v>11</v>
      </c>
      <c r="K177" s="841">
        <v>8</v>
      </c>
      <c r="L177" s="841">
        <v>9</v>
      </c>
      <c r="M177" s="854">
        <v>4</v>
      </c>
    </row>
    <row r="178" spans="1:13" ht="36">
      <c r="A178" s="831"/>
      <c r="B178" s="831"/>
      <c r="C178" s="836" t="s">
        <v>433</v>
      </c>
      <c r="D178" s="837" t="s">
        <v>449</v>
      </c>
      <c r="E178" s="838" t="s">
        <v>30</v>
      </c>
      <c r="F178" s="837"/>
      <c r="G178" s="837" t="s">
        <v>157</v>
      </c>
      <c r="H178" s="839" t="s">
        <v>158</v>
      </c>
      <c r="I178" s="839" t="s">
        <v>116</v>
      </c>
      <c r="J178" s="841">
        <v>2277032</v>
      </c>
      <c r="K178" s="841">
        <v>1805614</v>
      </c>
      <c r="L178" s="841">
        <v>2103102</v>
      </c>
      <c r="M178" s="854">
        <v>844360</v>
      </c>
    </row>
    <row r="179" spans="1:13" ht="36">
      <c r="A179" s="831"/>
      <c r="B179" s="831"/>
      <c r="C179" s="836" t="s">
        <v>433</v>
      </c>
      <c r="D179" s="837" t="s">
        <v>449</v>
      </c>
      <c r="E179" s="838" t="s">
        <v>30</v>
      </c>
      <c r="F179" s="837"/>
      <c r="G179" s="837" t="s">
        <v>157</v>
      </c>
      <c r="H179" s="839" t="s">
        <v>158</v>
      </c>
      <c r="I179" s="839" t="s">
        <v>117</v>
      </c>
      <c r="J179" s="841">
        <v>207003</v>
      </c>
      <c r="K179" s="841">
        <v>225702</v>
      </c>
      <c r="L179" s="841">
        <v>233678</v>
      </c>
      <c r="M179" s="854">
        <v>211090</v>
      </c>
    </row>
    <row r="180" spans="1:13" ht="36">
      <c r="A180" s="831"/>
      <c r="B180" s="831"/>
      <c r="C180" s="836"/>
      <c r="D180" s="837"/>
      <c r="E180" s="838"/>
      <c r="F180" s="837"/>
      <c r="G180" s="837"/>
      <c r="H180" s="845" t="s">
        <v>118</v>
      </c>
      <c r="I180" s="846"/>
      <c r="J180" s="847"/>
      <c r="K180" s="847">
        <v>18699</v>
      </c>
      <c r="L180" s="847">
        <v>7976</v>
      </c>
      <c r="M180" s="856">
        <v>-22588</v>
      </c>
    </row>
    <row r="181" spans="1:13" ht="84">
      <c r="A181" s="831"/>
      <c r="B181" s="831"/>
      <c r="C181" s="836" t="s">
        <v>433</v>
      </c>
      <c r="D181" s="837" t="s">
        <v>449</v>
      </c>
      <c r="E181" s="838" t="s">
        <v>30</v>
      </c>
      <c r="F181" s="837"/>
      <c r="G181" s="837" t="s">
        <v>159</v>
      </c>
      <c r="H181" s="839" t="s">
        <v>163</v>
      </c>
      <c r="I181" s="840" t="s">
        <v>107</v>
      </c>
      <c r="J181" s="841">
        <v>248</v>
      </c>
      <c r="K181" s="841">
        <v>248</v>
      </c>
      <c r="L181" s="841">
        <v>248</v>
      </c>
      <c r="M181" s="854">
        <v>248</v>
      </c>
    </row>
    <row r="182" spans="1:13" ht="84">
      <c r="A182" s="831"/>
      <c r="B182" s="831"/>
      <c r="C182" s="836" t="s">
        <v>433</v>
      </c>
      <c r="D182" s="837" t="s">
        <v>449</v>
      </c>
      <c r="E182" s="838" t="s">
        <v>30</v>
      </c>
      <c r="F182" s="837"/>
      <c r="G182" s="837" t="s">
        <v>159</v>
      </c>
      <c r="H182" s="839" t="s">
        <v>163</v>
      </c>
      <c r="I182" s="839" t="s">
        <v>108</v>
      </c>
      <c r="J182" s="841">
        <v>2076000</v>
      </c>
      <c r="K182" s="841">
        <v>1986000</v>
      </c>
      <c r="L182" s="841">
        <v>2066000</v>
      </c>
      <c r="M182" s="854">
        <v>2066000</v>
      </c>
    </row>
    <row r="183" spans="1:13" ht="84">
      <c r="A183" s="831"/>
      <c r="B183" s="831"/>
      <c r="C183" s="836" t="s">
        <v>433</v>
      </c>
      <c r="D183" s="837" t="s">
        <v>449</v>
      </c>
      <c r="E183" s="838" t="s">
        <v>30</v>
      </c>
      <c r="F183" s="837"/>
      <c r="G183" s="837" t="s">
        <v>159</v>
      </c>
      <c r="H183" s="839" t="s">
        <v>163</v>
      </c>
      <c r="I183" s="839" t="s">
        <v>109</v>
      </c>
      <c r="J183" s="841">
        <v>8371</v>
      </c>
      <c r="K183" s="841">
        <v>8008</v>
      </c>
      <c r="L183" s="841">
        <v>8331</v>
      </c>
      <c r="M183" s="854">
        <v>8330.645161290322</v>
      </c>
    </row>
    <row r="184" spans="1:13" ht="36">
      <c r="A184" s="831"/>
      <c r="B184" s="831"/>
      <c r="C184" s="836"/>
      <c r="D184" s="837"/>
      <c r="E184" s="838"/>
      <c r="F184" s="837"/>
      <c r="G184" s="837"/>
      <c r="H184" s="842" t="s">
        <v>110</v>
      </c>
      <c r="I184" s="843"/>
      <c r="J184" s="844"/>
      <c r="K184" s="844">
        <v>-363</v>
      </c>
      <c r="L184" s="844">
        <v>323</v>
      </c>
      <c r="M184" s="855">
        <v>-0.35483870967800613</v>
      </c>
    </row>
    <row r="185" spans="1:13" ht="84">
      <c r="A185" s="831"/>
      <c r="B185" s="831"/>
      <c r="C185" s="836" t="s">
        <v>433</v>
      </c>
      <c r="D185" s="837" t="s">
        <v>449</v>
      </c>
      <c r="E185" s="838" t="s">
        <v>30</v>
      </c>
      <c r="F185" s="837"/>
      <c r="G185" s="837" t="s">
        <v>159</v>
      </c>
      <c r="H185" s="839" t="s">
        <v>163</v>
      </c>
      <c r="I185" s="840" t="s">
        <v>111</v>
      </c>
      <c r="J185" s="841">
        <v>248</v>
      </c>
      <c r="K185" s="841">
        <v>248</v>
      </c>
      <c r="L185" s="841">
        <v>246</v>
      </c>
      <c r="M185" s="854">
        <v>244</v>
      </c>
    </row>
    <row r="186" spans="1:13" ht="84">
      <c r="A186" s="831"/>
      <c r="B186" s="831"/>
      <c r="C186" s="836" t="s">
        <v>433</v>
      </c>
      <c r="D186" s="837" t="s">
        <v>449</v>
      </c>
      <c r="E186" s="838" t="s">
        <v>30</v>
      </c>
      <c r="F186" s="837"/>
      <c r="G186" s="837" t="s">
        <v>159</v>
      </c>
      <c r="H186" s="839" t="s">
        <v>163</v>
      </c>
      <c r="I186" s="839" t="s">
        <v>112</v>
      </c>
      <c r="J186" s="841">
        <v>1596000</v>
      </c>
      <c r="K186" s="841">
        <v>1986000</v>
      </c>
      <c r="L186" s="841">
        <v>1244000</v>
      </c>
      <c r="M186" s="854">
        <v>1566000</v>
      </c>
    </row>
    <row r="187" spans="1:13" ht="84">
      <c r="A187" s="831"/>
      <c r="B187" s="831"/>
      <c r="C187" s="836" t="s">
        <v>433</v>
      </c>
      <c r="D187" s="837" t="s">
        <v>449</v>
      </c>
      <c r="E187" s="838" t="s">
        <v>30</v>
      </c>
      <c r="F187" s="837"/>
      <c r="G187" s="837" t="s">
        <v>159</v>
      </c>
      <c r="H187" s="839" t="s">
        <v>163</v>
      </c>
      <c r="I187" s="839" t="s">
        <v>113</v>
      </c>
      <c r="J187" s="841">
        <v>6435</v>
      </c>
      <c r="K187" s="841">
        <v>8008</v>
      </c>
      <c r="L187" s="841">
        <v>5057</v>
      </c>
      <c r="M187" s="854">
        <v>6418.0327868852455</v>
      </c>
    </row>
    <row r="188" spans="1:13" ht="36">
      <c r="A188" s="831"/>
      <c r="B188" s="831"/>
      <c r="C188" s="836"/>
      <c r="D188" s="837"/>
      <c r="E188" s="838"/>
      <c r="F188" s="837"/>
      <c r="G188" s="837"/>
      <c r="H188" s="842" t="s">
        <v>114</v>
      </c>
      <c r="I188" s="843"/>
      <c r="J188" s="844"/>
      <c r="K188" s="844">
        <v>1573</v>
      </c>
      <c r="L188" s="844">
        <v>-2951</v>
      </c>
      <c r="M188" s="855">
        <v>1361.0327868852455</v>
      </c>
    </row>
    <row r="189" spans="1:13" ht="84">
      <c r="A189" s="831"/>
      <c r="B189" s="831"/>
      <c r="C189" s="836" t="s">
        <v>433</v>
      </c>
      <c r="D189" s="837" t="s">
        <v>449</v>
      </c>
      <c r="E189" s="838" t="s">
        <v>30</v>
      </c>
      <c r="F189" s="837"/>
      <c r="G189" s="837" t="s">
        <v>159</v>
      </c>
      <c r="H189" s="839" t="s">
        <v>163</v>
      </c>
      <c r="I189" s="840" t="s">
        <v>115</v>
      </c>
      <c r="J189" s="841">
        <v>231</v>
      </c>
      <c r="K189" s="841">
        <v>243</v>
      </c>
      <c r="L189" s="841">
        <v>273</v>
      </c>
      <c r="M189" s="854">
        <v>182</v>
      </c>
    </row>
    <row r="190" spans="1:13" ht="84">
      <c r="A190" s="831"/>
      <c r="B190" s="831"/>
      <c r="C190" s="836" t="s">
        <v>433</v>
      </c>
      <c r="D190" s="837" t="s">
        <v>449</v>
      </c>
      <c r="E190" s="838" t="s">
        <v>30</v>
      </c>
      <c r="F190" s="837"/>
      <c r="G190" s="837" t="s">
        <v>159</v>
      </c>
      <c r="H190" s="839" t="s">
        <v>163</v>
      </c>
      <c r="I190" s="839" t="s">
        <v>116</v>
      </c>
      <c r="J190" s="841">
        <v>1166198</v>
      </c>
      <c r="K190" s="841">
        <v>1182234</v>
      </c>
      <c r="L190" s="841">
        <v>1192788</v>
      </c>
      <c r="M190" s="854">
        <v>494619</v>
      </c>
    </row>
    <row r="191" spans="1:13" ht="84">
      <c r="A191" s="831"/>
      <c r="B191" s="831"/>
      <c r="C191" s="836" t="s">
        <v>433</v>
      </c>
      <c r="D191" s="837" t="s">
        <v>449</v>
      </c>
      <c r="E191" s="838" t="s">
        <v>30</v>
      </c>
      <c r="F191" s="837"/>
      <c r="G191" s="837" t="s">
        <v>159</v>
      </c>
      <c r="H191" s="839" t="s">
        <v>163</v>
      </c>
      <c r="I191" s="839" t="s">
        <v>117</v>
      </c>
      <c r="J191" s="841">
        <v>5048</v>
      </c>
      <c r="K191" s="841">
        <v>4865</v>
      </c>
      <c r="L191" s="841">
        <v>4369</v>
      </c>
      <c r="M191" s="854">
        <v>2717.6868131868132</v>
      </c>
    </row>
    <row r="192" spans="1:13" ht="36">
      <c r="A192" s="831"/>
      <c r="B192" s="831"/>
      <c r="C192" s="836"/>
      <c r="D192" s="837"/>
      <c r="E192" s="838"/>
      <c r="F192" s="837"/>
      <c r="G192" s="837"/>
      <c r="H192" s="845" t="s">
        <v>118</v>
      </c>
      <c r="I192" s="846"/>
      <c r="J192" s="847"/>
      <c r="K192" s="847">
        <v>-183</v>
      </c>
      <c r="L192" s="847">
        <v>-496</v>
      </c>
      <c r="M192" s="856">
        <v>-1651.3131868131868</v>
      </c>
    </row>
    <row r="193" spans="1:13">
      <c r="A193" s="831"/>
      <c r="B193" s="831"/>
      <c r="C193" s="836" t="s">
        <v>433</v>
      </c>
      <c r="D193" s="837" t="s">
        <v>449</v>
      </c>
      <c r="E193" s="838" t="s">
        <v>30</v>
      </c>
      <c r="F193" s="837"/>
      <c r="G193" s="837" t="s">
        <v>160</v>
      </c>
      <c r="H193" s="839" t="s">
        <v>161</v>
      </c>
      <c r="I193" s="840" t="s">
        <v>107</v>
      </c>
      <c r="J193" s="841">
        <v>0</v>
      </c>
      <c r="K193" s="841">
        <v>35</v>
      </c>
      <c r="L193" s="841">
        <v>0</v>
      </c>
      <c r="M193" s="854"/>
    </row>
    <row r="194" spans="1:13" ht="24">
      <c r="A194" s="831"/>
      <c r="B194" s="831"/>
      <c r="C194" s="836" t="s">
        <v>433</v>
      </c>
      <c r="D194" s="837" t="s">
        <v>449</v>
      </c>
      <c r="E194" s="838" t="s">
        <v>30</v>
      </c>
      <c r="F194" s="837"/>
      <c r="G194" s="837" t="s">
        <v>160</v>
      </c>
      <c r="H194" s="839" t="s">
        <v>161</v>
      </c>
      <c r="I194" s="839" t="s">
        <v>108</v>
      </c>
      <c r="J194" s="841">
        <v>0</v>
      </c>
      <c r="K194" s="841">
        <v>3000000</v>
      </c>
      <c r="L194" s="841">
        <v>0</v>
      </c>
      <c r="M194" s="854">
        <v>0</v>
      </c>
    </row>
    <row r="195" spans="1:13" ht="24">
      <c r="A195" s="831"/>
      <c r="B195" s="831"/>
      <c r="C195" s="836" t="s">
        <v>433</v>
      </c>
      <c r="D195" s="837" t="s">
        <v>449</v>
      </c>
      <c r="E195" s="838" t="s">
        <v>30</v>
      </c>
      <c r="F195" s="837"/>
      <c r="G195" s="837" t="s">
        <v>160</v>
      </c>
      <c r="H195" s="839" t="s">
        <v>161</v>
      </c>
      <c r="I195" s="839" t="s">
        <v>109</v>
      </c>
      <c r="J195" s="841"/>
      <c r="K195" s="841">
        <v>85714</v>
      </c>
      <c r="L195" s="841"/>
      <c r="M195" s="854">
        <v>0</v>
      </c>
    </row>
    <row r="196" spans="1:13" ht="36">
      <c r="A196" s="831"/>
      <c r="B196" s="831"/>
      <c r="C196" s="836"/>
      <c r="D196" s="837"/>
      <c r="E196" s="838"/>
      <c r="F196" s="837"/>
      <c r="G196" s="837"/>
      <c r="H196" s="842" t="s">
        <v>110</v>
      </c>
      <c r="I196" s="843"/>
      <c r="J196" s="844"/>
      <c r="K196" s="844"/>
      <c r="L196" s="844"/>
      <c r="M196" s="855"/>
    </row>
    <row r="197" spans="1:13" ht="24">
      <c r="A197" s="831"/>
      <c r="B197" s="831"/>
      <c r="C197" s="836" t="s">
        <v>433</v>
      </c>
      <c r="D197" s="837" t="s">
        <v>449</v>
      </c>
      <c r="E197" s="838" t="s">
        <v>30</v>
      </c>
      <c r="F197" s="837"/>
      <c r="G197" s="837" t="s">
        <v>160</v>
      </c>
      <c r="H197" s="839" t="s">
        <v>161</v>
      </c>
      <c r="I197" s="840" t="s">
        <v>111</v>
      </c>
      <c r="J197" s="841">
        <v>0</v>
      </c>
      <c r="K197" s="841">
        <v>35</v>
      </c>
      <c r="L197" s="841">
        <v>0</v>
      </c>
      <c r="M197" s="854"/>
    </row>
    <row r="198" spans="1:13" ht="24">
      <c r="A198" s="831"/>
      <c r="B198" s="831"/>
      <c r="C198" s="836" t="s">
        <v>433</v>
      </c>
      <c r="D198" s="837" t="s">
        <v>449</v>
      </c>
      <c r="E198" s="838" t="s">
        <v>30</v>
      </c>
      <c r="F198" s="837"/>
      <c r="G198" s="837" t="s">
        <v>160</v>
      </c>
      <c r="H198" s="839" t="s">
        <v>161</v>
      </c>
      <c r="I198" s="839" t="s">
        <v>112</v>
      </c>
      <c r="J198" s="841">
        <v>0</v>
      </c>
      <c r="K198" s="841">
        <v>0</v>
      </c>
      <c r="L198" s="841">
        <v>0</v>
      </c>
      <c r="M198" s="854">
        <v>0</v>
      </c>
    </row>
    <row r="199" spans="1:13" ht="24">
      <c r="A199" s="831"/>
      <c r="B199" s="831"/>
      <c r="C199" s="836" t="s">
        <v>433</v>
      </c>
      <c r="D199" s="837" t="s">
        <v>449</v>
      </c>
      <c r="E199" s="838" t="s">
        <v>30</v>
      </c>
      <c r="F199" s="837"/>
      <c r="G199" s="837" t="s">
        <v>160</v>
      </c>
      <c r="H199" s="839" t="s">
        <v>161</v>
      </c>
      <c r="I199" s="839" t="s">
        <v>113</v>
      </c>
      <c r="J199" s="841"/>
      <c r="K199" s="841">
        <v>0</v>
      </c>
      <c r="L199" s="841"/>
      <c r="M199" s="854">
        <v>0</v>
      </c>
    </row>
    <row r="200" spans="1:13" ht="36">
      <c r="A200" s="831"/>
      <c r="B200" s="831"/>
      <c r="C200" s="836"/>
      <c r="D200" s="837"/>
      <c r="E200" s="838"/>
      <c r="F200" s="837"/>
      <c r="G200" s="837"/>
      <c r="H200" s="842" t="s">
        <v>114</v>
      </c>
      <c r="I200" s="843"/>
      <c r="J200" s="844"/>
      <c r="K200" s="844"/>
      <c r="L200" s="844"/>
      <c r="M200" s="855"/>
    </row>
    <row r="201" spans="1:13">
      <c r="A201" s="831"/>
      <c r="B201" s="831"/>
      <c r="C201" s="836" t="s">
        <v>433</v>
      </c>
      <c r="D201" s="837" t="s">
        <v>449</v>
      </c>
      <c r="E201" s="838" t="s">
        <v>30</v>
      </c>
      <c r="F201" s="837"/>
      <c r="G201" s="837" t="s">
        <v>160</v>
      </c>
      <c r="H201" s="839" t="s">
        <v>161</v>
      </c>
      <c r="I201" s="840" t="s">
        <v>115</v>
      </c>
      <c r="J201" s="841"/>
      <c r="K201" s="841"/>
      <c r="L201" s="841"/>
      <c r="M201" s="854"/>
    </row>
    <row r="202" spans="1:13" ht="24">
      <c r="A202" s="831"/>
      <c r="B202" s="831"/>
      <c r="C202" s="836" t="s">
        <v>433</v>
      </c>
      <c r="D202" s="837" t="s">
        <v>449</v>
      </c>
      <c r="E202" s="838" t="s">
        <v>30</v>
      </c>
      <c r="F202" s="837"/>
      <c r="G202" s="837" t="s">
        <v>160</v>
      </c>
      <c r="H202" s="839" t="s">
        <v>161</v>
      </c>
      <c r="I202" s="839" t="s">
        <v>116</v>
      </c>
      <c r="J202" s="841">
        <v>0</v>
      </c>
      <c r="K202" s="841">
        <v>0</v>
      </c>
      <c r="L202" s="841">
        <v>0</v>
      </c>
      <c r="M202" s="854">
        <v>0</v>
      </c>
    </row>
    <row r="203" spans="1:13" ht="24">
      <c r="A203" s="831"/>
      <c r="B203" s="831"/>
      <c r="C203" s="836" t="s">
        <v>433</v>
      </c>
      <c r="D203" s="837" t="s">
        <v>449</v>
      </c>
      <c r="E203" s="838" t="s">
        <v>30</v>
      </c>
      <c r="F203" s="837"/>
      <c r="G203" s="837" t="s">
        <v>160</v>
      </c>
      <c r="H203" s="839" t="s">
        <v>161</v>
      </c>
      <c r="I203" s="839" t="s">
        <v>117</v>
      </c>
      <c r="J203" s="841">
        <v>0</v>
      </c>
      <c r="K203" s="841">
        <v>0</v>
      </c>
      <c r="L203" s="841">
        <v>0</v>
      </c>
      <c r="M203" s="854">
        <v>0</v>
      </c>
    </row>
    <row r="204" spans="1:13" ht="36">
      <c r="A204" s="831"/>
      <c r="B204" s="831"/>
      <c r="C204" s="836"/>
      <c r="D204" s="837"/>
      <c r="E204" s="838"/>
      <c r="F204" s="837"/>
      <c r="G204" s="837"/>
      <c r="H204" s="845" t="s">
        <v>118</v>
      </c>
      <c r="I204" s="846"/>
      <c r="J204" s="847"/>
      <c r="K204" s="847">
        <v>0</v>
      </c>
      <c r="L204" s="847">
        <v>0</v>
      </c>
      <c r="M204" s="856">
        <v>0</v>
      </c>
    </row>
    <row r="205" spans="1:13" ht="24">
      <c r="A205" s="831"/>
      <c r="B205" s="831"/>
      <c r="C205" s="836" t="s">
        <v>433</v>
      </c>
      <c r="D205" s="837" t="s">
        <v>449</v>
      </c>
      <c r="E205" s="838" t="s">
        <v>30</v>
      </c>
      <c r="F205" s="837"/>
      <c r="G205" s="837" t="s">
        <v>164</v>
      </c>
      <c r="H205" s="839" t="s">
        <v>165</v>
      </c>
      <c r="I205" s="840" t="s">
        <v>107</v>
      </c>
      <c r="J205" s="841"/>
      <c r="K205" s="841"/>
      <c r="L205" s="841"/>
      <c r="M205" s="854"/>
    </row>
    <row r="206" spans="1:13" ht="24">
      <c r="A206" s="831"/>
      <c r="B206" s="831"/>
      <c r="C206" s="836" t="s">
        <v>433</v>
      </c>
      <c r="D206" s="837" t="s">
        <v>449</v>
      </c>
      <c r="E206" s="838" t="s">
        <v>30</v>
      </c>
      <c r="F206" s="837"/>
      <c r="G206" s="837" t="s">
        <v>164</v>
      </c>
      <c r="H206" s="839" t="s">
        <v>165</v>
      </c>
      <c r="I206" s="839" t="s">
        <v>108</v>
      </c>
      <c r="J206" s="841">
        <v>2000000</v>
      </c>
      <c r="K206" s="841">
        <v>0</v>
      </c>
      <c r="L206" s="841">
        <v>0</v>
      </c>
      <c r="M206" s="854">
        <v>0</v>
      </c>
    </row>
    <row r="207" spans="1:13" ht="24">
      <c r="A207" s="831"/>
      <c r="B207" s="831"/>
      <c r="C207" s="836" t="s">
        <v>433</v>
      </c>
      <c r="D207" s="837" t="s">
        <v>449</v>
      </c>
      <c r="E207" s="838" t="s">
        <v>30</v>
      </c>
      <c r="F207" s="837"/>
      <c r="G207" s="837" t="s">
        <v>164</v>
      </c>
      <c r="H207" s="839" t="s">
        <v>165</v>
      </c>
      <c r="I207" s="839" t="s">
        <v>109</v>
      </c>
      <c r="J207" s="841">
        <v>2000000</v>
      </c>
      <c r="K207" s="841">
        <v>0</v>
      </c>
      <c r="L207" s="841">
        <v>0</v>
      </c>
      <c r="M207" s="854">
        <v>0</v>
      </c>
    </row>
    <row r="208" spans="1:13" ht="36">
      <c r="A208" s="831"/>
      <c r="B208" s="831"/>
      <c r="C208" s="836"/>
      <c r="D208" s="837"/>
      <c r="E208" s="838"/>
      <c r="F208" s="837"/>
      <c r="G208" s="837"/>
      <c r="H208" s="842" t="s">
        <v>110</v>
      </c>
      <c r="I208" s="843"/>
      <c r="J208" s="844"/>
      <c r="K208" s="844">
        <v>-2000000</v>
      </c>
      <c r="L208" s="844">
        <v>0</v>
      </c>
      <c r="M208" s="855">
        <v>0</v>
      </c>
    </row>
    <row r="209" spans="1:13" ht="24">
      <c r="A209" s="831"/>
      <c r="B209" s="831"/>
      <c r="C209" s="836" t="s">
        <v>433</v>
      </c>
      <c r="D209" s="837" t="s">
        <v>449</v>
      </c>
      <c r="E209" s="838" t="s">
        <v>30</v>
      </c>
      <c r="F209" s="837"/>
      <c r="G209" s="837" t="s">
        <v>164</v>
      </c>
      <c r="H209" s="839" t="s">
        <v>165</v>
      </c>
      <c r="I209" s="840" t="s">
        <v>111</v>
      </c>
      <c r="J209" s="841"/>
      <c r="K209" s="841"/>
      <c r="L209" s="841"/>
      <c r="M209" s="854"/>
    </row>
    <row r="210" spans="1:13" ht="24">
      <c r="A210" s="831"/>
      <c r="B210" s="831"/>
      <c r="C210" s="836" t="s">
        <v>433</v>
      </c>
      <c r="D210" s="837" t="s">
        <v>449</v>
      </c>
      <c r="E210" s="838" t="s">
        <v>30</v>
      </c>
      <c r="F210" s="837"/>
      <c r="G210" s="837" t="s">
        <v>164</v>
      </c>
      <c r="H210" s="839" t="s">
        <v>165</v>
      </c>
      <c r="I210" s="839" t="s">
        <v>112</v>
      </c>
      <c r="J210" s="841">
        <v>1475000</v>
      </c>
      <c r="K210" s="841">
        <v>0</v>
      </c>
      <c r="L210" s="841">
        <v>0</v>
      </c>
      <c r="M210" s="854">
        <v>0</v>
      </c>
    </row>
    <row r="211" spans="1:13" ht="24">
      <c r="A211" s="831"/>
      <c r="B211" s="831"/>
      <c r="C211" s="836" t="s">
        <v>433</v>
      </c>
      <c r="D211" s="837" t="s">
        <v>449</v>
      </c>
      <c r="E211" s="838" t="s">
        <v>30</v>
      </c>
      <c r="F211" s="837"/>
      <c r="G211" s="837" t="s">
        <v>164</v>
      </c>
      <c r="H211" s="839" t="s">
        <v>165</v>
      </c>
      <c r="I211" s="839" t="s">
        <v>113</v>
      </c>
      <c r="J211" s="841">
        <v>1475000</v>
      </c>
      <c r="K211" s="841">
        <v>0</v>
      </c>
      <c r="L211" s="841">
        <v>0</v>
      </c>
      <c r="M211" s="854">
        <v>0</v>
      </c>
    </row>
    <row r="212" spans="1:13" ht="36">
      <c r="A212" s="831"/>
      <c r="B212" s="831"/>
      <c r="C212" s="836"/>
      <c r="D212" s="837"/>
      <c r="E212" s="838"/>
      <c r="F212" s="837"/>
      <c r="G212" s="837"/>
      <c r="H212" s="842" t="s">
        <v>114</v>
      </c>
      <c r="I212" s="843"/>
      <c r="J212" s="844"/>
      <c r="K212" s="844">
        <v>-1475000</v>
      </c>
      <c r="L212" s="844">
        <v>0</v>
      </c>
      <c r="M212" s="855">
        <v>0</v>
      </c>
    </row>
    <row r="213" spans="1:13" ht="24">
      <c r="A213" s="831"/>
      <c r="B213" s="831"/>
      <c r="C213" s="836" t="s">
        <v>433</v>
      </c>
      <c r="D213" s="837" t="s">
        <v>449</v>
      </c>
      <c r="E213" s="838" t="s">
        <v>30</v>
      </c>
      <c r="F213" s="837"/>
      <c r="G213" s="837" t="s">
        <v>164</v>
      </c>
      <c r="H213" s="839" t="s">
        <v>165</v>
      </c>
      <c r="I213" s="840" t="s">
        <v>115</v>
      </c>
      <c r="J213" s="841"/>
      <c r="K213" s="841"/>
      <c r="L213" s="841"/>
      <c r="M213" s="854"/>
    </row>
    <row r="214" spans="1:13" ht="24">
      <c r="A214" s="831"/>
      <c r="B214" s="831"/>
      <c r="C214" s="836" t="s">
        <v>433</v>
      </c>
      <c r="D214" s="837" t="s">
        <v>449</v>
      </c>
      <c r="E214" s="838" t="s">
        <v>30</v>
      </c>
      <c r="F214" s="837"/>
      <c r="G214" s="837" t="s">
        <v>164</v>
      </c>
      <c r="H214" s="839" t="s">
        <v>165</v>
      </c>
      <c r="I214" s="839" t="s">
        <v>116</v>
      </c>
      <c r="J214" s="841">
        <v>1471304</v>
      </c>
      <c r="K214" s="841">
        <v>0</v>
      </c>
      <c r="L214" s="841">
        <v>0</v>
      </c>
      <c r="M214" s="854">
        <v>0</v>
      </c>
    </row>
    <row r="215" spans="1:13" ht="24">
      <c r="A215" s="831"/>
      <c r="B215" s="831"/>
      <c r="C215" s="836" t="s">
        <v>433</v>
      </c>
      <c r="D215" s="837" t="s">
        <v>449</v>
      </c>
      <c r="E215" s="838" t="s">
        <v>30</v>
      </c>
      <c r="F215" s="837"/>
      <c r="G215" s="837" t="s">
        <v>164</v>
      </c>
      <c r="H215" s="839" t="s">
        <v>165</v>
      </c>
      <c r="I215" s="839" t="s">
        <v>117</v>
      </c>
      <c r="J215" s="841">
        <v>1471304</v>
      </c>
      <c r="K215" s="841">
        <v>0</v>
      </c>
      <c r="L215" s="841">
        <v>0</v>
      </c>
      <c r="M215" s="854">
        <v>0</v>
      </c>
    </row>
    <row r="216" spans="1:13" ht="36">
      <c r="A216" s="831"/>
      <c r="B216" s="831"/>
      <c r="C216" s="836"/>
      <c r="D216" s="837"/>
      <c r="E216" s="838"/>
      <c r="F216" s="837"/>
      <c r="G216" s="837"/>
      <c r="H216" s="845" t="s">
        <v>118</v>
      </c>
      <c r="I216" s="846"/>
      <c r="J216" s="847"/>
      <c r="K216" s="847">
        <v>-1471304</v>
      </c>
      <c r="L216" s="847">
        <v>0</v>
      </c>
      <c r="M216" s="856">
        <v>0</v>
      </c>
    </row>
    <row r="217" spans="1:13" ht="36">
      <c r="A217" s="831"/>
      <c r="B217" s="831"/>
      <c r="C217" s="836" t="s">
        <v>433</v>
      </c>
      <c r="D217" s="837" t="s">
        <v>449</v>
      </c>
      <c r="E217" s="838" t="s">
        <v>30</v>
      </c>
      <c r="F217" s="837"/>
      <c r="G217" s="837" t="s">
        <v>76</v>
      </c>
      <c r="H217" s="839" t="s">
        <v>77</v>
      </c>
      <c r="I217" s="840" t="s">
        <v>107</v>
      </c>
      <c r="J217" s="841">
        <v>0</v>
      </c>
      <c r="K217" s="841">
        <v>5</v>
      </c>
      <c r="L217" s="841">
        <v>0</v>
      </c>
      <c r="M217" s="854">
        <v>1</v>
      </c>
    </row>
    <row r="218" spans="1:13" ht="36">
      <c r="A218" s="831"/>
      <c r="B218" s="831"/>
      <c r="C218" s="836" t="s">
        <v>433</v>
      </c>
      <c r="D218" s="837" t="s">
        <v>449</v>
      </c>
      <c r="E218" s="838" t="s">
        <v>30</v>
      </c>
      <c r="F218" s="837"/>
      <c r="G218" s="837" t="s">
        <v>76</v>
      </c>
      <c r="H218" s="839" t="s">
        <v>77</v>
      </c>
      <c r="I218" s="839" t="s">
        <v>108</v>
      </c>
      <c r="J218" s="841">
        <v>0</v>
      </c>
      <c r="K218" s="841">
        <v>2000000</v>
      </c>
      <c r="L218" s="841">
        <v>5000000</v>
      </c>
      <c r="M218" s="854">
        <v>5000000</v>
      </c>
    </row>
    <row r="219" spans="1:13" ht="36">
      <c r="A219" s="831"/>
      <c r="B219" s="831"/>
      <c r="C219" s="836" t="s">
        <v>433</v>
      </c>
      <c r="D219" s="837" t="s">
        <v>449</v>
      </c>
      <c r="E219" s="838" t="s">
        <v>30</v>
      </c>
      <c r="F219" s="837"/>
      <c r="G219" s="837" t="s">
        <v>76</v>
      </c>
      <c r="H219" s="839" t="s">
        <v>77</v>
      </c>
      <c r="I219" s="839" t="s">
        <v>109</v>
      </c>
      <c r="J219" s="841"/>
      <c r="K219" s="841">
        <v>400000</v>
      </c>
      <c r="L219" s="841"/>
      <c r="M219" s="854">
        <v>5000000</v>
      </c>
    </row>
    <row r="220" spans="1:13" ht="36">
      <c r="A220" s="831"/>
      <c r="B220" s="831"/>
      <c r="C220" s="836"/>
      <c r="D220" s="837"/>
      <c r="E220" s="838"/>
      <c r="F220" s="837"/>
      <c r="G220" s="837"/>
      <c r="H220" s="842" t="s">
        <v>110</v>
      </c>
      <c r="I220" s="843"/>
      <c r="J220" s="844"/>
      <c r="K220" s="844"/>
      <c r="L220" s="844"/>
      <c r="M220" s="855"/>
    </row>
    <row r="221" spans="1:13" ht="36">
      <c r="A221" s="831"/>
      <c r="B221" s="831"/>
      <c r="C221" s="836" t="s">
        <v>433</v>
      </c>
      <c r="D221" s="837" t="s">
        <v>449</v>
      </c>
      <c r="E221" s="838" t="s">
        <v>30</v>
      </c>
      <c r="F221" s="837"/>
      <c r="G221" s="837" t="s">
        <v>76</v>
      </c>
      <c r="H221" s="839" t="s">
        <v>77</v>
      </c>
      <c r="I221" s="840" t="s">
        <v>111</v>
      </c>
      <c r="J221" s="841">
        <v>9</v>
      </c>
      <c r="K221" s="841">
        <v>5</v>
      </c>
      <c r="L221" s="841">
        <v>1</v>
      </c>
      <c r="M221" s="854">
        <v>1</v>
      </c>
    </row>
    <row r="222" spans="1:13" ht="36">
      <c r="A222" s="831"/>
      <c r="B222" s="831"/>
      <c r="C222" s="836" t="s">
        <v>433</v>
      </c>
      <c r="D222" s="837" t="s">
        <v>449</v>
      </c>
      <c r="E222" s="838" t="s">
        <v>30</v>
      </c>
      <c r="F222" s="837"/>
      <c r="G222" s="837" t="s">
        <v>76</v>
      </c>
      <c r="H222" s="839" t="s">
        <v>77</v>
      </c>
      <c r="I222" s="839" t="s">
        <v>112</v>
      </c>
      <c r="J222" s="841">
        <v>525000</v>
      </c>
      <c r="K222" s="841">
        <v>2000000</v>
      </c>
      <c r="L222" s="841">
        <v>4103000</v>
      </c>
      <c r="M222" s="854">
        <v>5000000</v>
      </c>
    </row>
    <row r="223" spans="1:13" ht="36">
      <c r="A223" s="831"/>
      <c r="B223" s="831"/>
      <c r="C223" s="836" t="s">
        <v>433</v>
      </c>
      <c r="D223" s="837" t="s">
        <v>449</v>
      </c>
      <c r="E223" s="838" t="s">
        <v>30</v>
      </c>
      <c r="F223" s="837"/>
      <c r="G223" s="837" t="s">
        <v>76</v>
      </c>
      <c r="H223" s="839" t="s">
        <v>77</v>
      </c>
      <c r="I223" s="839" t="s">
        <v>113</v>
      </c>
      <c r="J223" s="841">
        <v>58333</v>
      </c>
      <c r="K223" s="841">
        <v>400000</v>
      </c>
      <c r="L223" s="841">
        <v>4103000</v>
      </c>
      <c r="M223" s="854">
        <v>5000000</v>
      </c>
    </row>
    <row r="224" spans="1:13" ht="36">
      <c r="A224" s="831"/>
      <c r="B224" s="831"/>
      <c r="C224" s="836"/>
      <c r="D224" s="837"/>
      <c r="E224" s="838"/>
      <c r="F224" s="837"/>
      <c r="G224" s="837"/>
      <c r="H224" s="842" t="s">
        <v>114</v>
      </c>
      <c r="I224" s="843"/>
      <c r="J224" s="844"/>
      <c r="K224" s="844">
        <v>341667</v>
      </c>
      <c r="L224" s="844">
        <v>3703000</v>
      </c>
      <c r="M224" s="855">
        <v>897000</v>
      </c>
    </row>
    <row r="225" spans="1:13" ht="36">
      <c r="A225" s="831"/>
      <c r="B225" s="831"/>
      <c r="C225" s="836" t="s">
        <v>433</v>
      </c>
      <c r="D225" s="837" t="s">
        <v>449</v>
      </c>
      <c r="E225" s="838" t="s">
        <v>30</v>
      </c>
      <c r="F225" s="837"/>
      <c r="G225" s="837" t="s">
        <v>76</v>
      </c>
      <c r="H225" s="839" t="s">
        <v>77</v>
      </c>
      <c r="I225" s="840" t="s">
        <v>115</v>
      </c>
      <c r="J225" s="841">
        <v>9</v>
      </c>
      <c r="K225" s="841">
        <v>5</v>
      </c>
      <c r="L225" s="841">
        <v>0</v>
      </c>
      <c r="M225" s="854">
        <v>0</v>
      </c>
    </row>
    <row r="226" spans="1:13" ht="36">
      <c r="A226" s="831"/>
      <c r="B226" s="831"/>
      <c r="C226" s="836" t="s">
        <v>433</v>
      </c>
      <c r="D226" s="837" t="s">
        <v>449</v>
      </c>
      <c r="E226" s="838" t="s">
        <v>30</v>
      </c>
      <c r="F226" s="837"/>
      <c r="G226" s="837" t="s">
        <v>76</v>
      </c>
      <c r="H226" s="839" t="s">
        <v>77</v>
      </c>
      <c r="I226" s="839" t="s">
        <v>116</v>
      </c>
      <c r="J226" s="841">
        <v>274800</v>
      </c>
      <c r="K226" s="841">
        <v>1292928</v>
      </c>
      <c r="L226" s="841">
        <v>0</v>
      </c>
      <c r="M226" s="854">
        <v>0</v>
      </c>
    </row>
    <row r="227" spans="1:13" ht="36">
      <c r="A227" s="831"/>
      <c r="B227" s="831"/>
      <c r="C227" s="836" t="s">
        <v>433</v>
      </c>
      <c r="D227" s="837" t="s">
        <v>449</v>
      </c>
      <c r="E227" s="838" t="s">
        <v>30</v>
      </c>
      <c r="F227" s="837"/>
      <c r="G227" s="837" t="s">
        <v>76</v>
      </c>
      <c r="H227" s="839" t="s">
        <v>77</v>
      </c>
      <c r="I227" s="839" t="s">
        <v>117</v>
      </c>
      <c r="J227" s="841">
        <v>30533</v>
      </c>
      <c r="K227" s="841">
        <v>258586</v>
      </c>
      <c r="L227" s="841">
        <v>0</v>
      </c>
      <c r="M227" s="854">
        <v>0</v>
      </c>
    </row>
    <row r="228" spans="1:13" ht="36">
      <c r="A228" s="831"/>
      <c r="B228" s="831"/>
      <c r="C228" s="836"/>
      <c r="D228" s="837"/>
      <c r="E228" s="838"/>
      <c r="F228" s="837"/>
      <c r="G228" s="837"/>
      <c r="H228" s="845" t="s">
        <v>118</v>
      </c>
      <c r="I228" s="846"/>
      <c r="J228" s="847"/>
      <c r="K228" s="847">
        <v>228053</v>
      </c>
      <c r="L228" s="847"/>
      <c r="M228" s="856"/>
    </row>
    <row r="229" spans="1:13">
      <c r="A229" s="831"/>
      <c r="B229" s="831"/>
      <c r="C229" s="849"/>
      <c r="D229" s="849"/>
      <c r="E229" s="850"/>
      <c r="F229" s="849"/>
      <c r="G229" s="849"/>
      <c r="H229" s="851"/>
      <c r="I229" s="850"/>
      <c r="J229" s="852"/>
      <c r="K229" s="852"/>
      <c r="L229" s="852"/>
      <c r="M229" s="852"/>
    </row>
    <row r="230" spans="1:13">
      <c r="A230" s="831"/>
      <c r="B230" s="1686"/>
      <c r="C230" s="1686"/>
      <c r="D230" s="1686"/>
      <c r="E230" s="831"/>
      <c r="F230" s="831"/>
      <c r="G230" s="831"/>
      <c r="H230" s="831"/>
      <c r="I230" s="831"/>
      <c r="J230" s="831"/>
      <c r="K230" s="831"/>
      <c r="L230" s="831"/>
      <c r="M230" s="831"/>
    </row>
    <row r="231" spans="1:13">
      <c r="A231" s="831"/>
      <c r="B231" s="831"/>
      <c r="C231" s="831"/>
      <c r="D231" s="831"/>
      <c r="E231" s="1689" t="s">
        <v>586</v>
      </c>
      <c r="F231" s="848" t="s">
        <v>577</v>
      </c>
      <c r="G231" s="1690"/>
      <c r="H231" s="1691"/>
      <c r="I231" s="1689" t="s">
        <v>576</v>
      </c>
      <c r="J231" s="848" t="s">
        <v>577</v>
      </c>
      <c r="K231" s="1690"/>
      <c r="L231" s="1691"/>
      <c r="M231" s="831"/>
    </row>
    <row r="232" spans="1:13">
      <c r="A232" s="831"/>
      <c r="B232" s="831"/>
      <c r="C232" s="831"/>
      <c r="D232" s="831"/>
      <c r="E232" s="1689"/>
      <c r="F232" s="848" t="s">
        <v>579</v>
      </c>
      <c r="G232" s="1692"/>
      <c r="H232" s="1692"/>
      <c r="I232" s="1689"/>
      <c r="J232" s="848" t="s">
        <v>579</v>
      </c>
      <c r="K232" s="1692"/>
      <c r="L232" s="1692"/>
      <c r="M232" s="831"/>
    </row>
    <row r="233" spans="1:13">
      <c r="A233" s="831"/>
      <c r="B233" s="831"/>
      <c r="C233" s="831"/>
      <c r="D233" s="831"/>
      <c r="E233" s="1689"/>
      <c r="F233" s="848" t="s">
        <v>580</v>
      </c>
      <c r="G233" s="1692"/>
      <c r="H233" s="1692"/>
      <c r="I233" s="1689"/>
      <c r="J233" s="848" t="s">
        <v>580</v>
      </c>
      <c r="K233" s="1692"/>
      <c r="L233" s="1692"/>
      <c r="M233" s="831"/>
    </row>
    <row r="234" spans="1:13">
      <c r="A234" s="831"/>
      <c r="B234" s="831"/>
      <c r="C234" s="1686"/>
      <c r="D234" s="1686"/>
      <c r="E234" s="831"/>
      <c r="F234" s="831"/>
      <c r="G234" s="831"/>
      <c r="H234" s="831"/>
      <c r="I234" s="831"/>
      <c r="J234" s="831"/>
      <c r="K234" s="831"/>
      <c r="L234" s="831"/>
      <c r="M234" s="831"/>
    </row>
    <row r="237" spans="1:13" ht="17.25">
      <c r="A237" s="1699" t="s">
        <v>119</v>
      </c>
      <c r="B237" s="1699"/>
      <c r="C237" s="1699"/>
      <c r="D237" s="1699"/>
      <c r="E237" s="1699"/>
      <c r="F237" s="1699"/>
      <c r="G237" s="1699"/>
      <c r="H237" s="1699"/>
      <c r="I237" s="1699"/>
      <c r="J237" s="1699"/>
    </row>
    <row r="238" spans="1:13" ht="18" thickBot="1">
      <c r="A238" s="1700" t="s">
        <v>582</v>
      </c>
      <c r="B238" s="1700"/>
      <c r="C238" s="1700"/>
      <c r="D238" s="1700"/>
      <c r="E238" s="1700"/>
      <c r="F238" s="857"/>
      <c r="G238" s="857"/>
      <c r="H238" s="857"/>
      <c r="I238" s="857"/>
      <c r="J238" s="857"/>
    </row>
    <row r="239" spans="1:13" ht="25.5">
      <c r="A239" s="858" t="s">
        <v>18</v>
      </c>
      <c r="B239" s="1701" t="s">
        <v>19</v>
      </c>
      <c r="C239" s="1701"/>
      <c r="D239" s="1702" t="s">
        <v>120</v>
      </c>
      <c r="E239" s="1702"/>
      <c r="F239" s="1703" t="s">
        <v>433</v>
      </c>
      <c r="G239" s="1703"/>
      <c r="H239" s="1703"/>
      <c r="I239" s="1703"/>
      <c r="J239" s="1703"/>
    </row>
    <row r="240" spans="1:13" ht="26.25" thickBot="1">
      <c r="A240" s="859" t="s">
        <v>121</v>
      </c>
      <c r="B240" s="1704" t="s">
        <v>30</v>
      </c>
      <c r="C240" s="1704"/>
      <c r="D240" s="1705" t="s">
        <v>28</v>
      </c>
      <c r="E240" s="1705"/>
      <c r="F240" s="1706" t="s">
        <v>449</v>
      </c>
      <c r="G240" s="1706"/>
      <c r="H240" s="1706"/>
      <c r="I240" s="1706"/>
      <c r="J240" s="1706"/>
    </row>
    <row r="241" spans="1:10" ht="103.5">
      <c r="A241" s="860" t="s">
        <v>122</v>
      </c>
      <c r="B241" s="1694" t="s">
        <v>166</v>
      </c>
      <c r="C241" s="1694"/>
      <c r="D241" s="1694"/>
      <c r="E241" s="1694"/>
      <c r="F241" s="1694"/>
      <c r="G241" s="1694"/>
      <c r="H241" s="1694"/>
      <c r="I241" s="1694"/>
      <c r="J241" s="1694"/>
    </row>
    <row r="242" spans="1:10" ht="17.25">
      <c r="A242" s="1697" t="s">
        <v>123</v>
      </c>
      <c r="B242" s="1697"/>
      <c r="C242" s="1698" t="s">
        <v>124</v>
      </c>
      <c r="D242" s="1698"/>
      <c r="E242" s="1698"/>
      <c r="F242" s="1698"/>
      <c r="G242" s="1698"/>
      <c r="H242" s="1698"/>
      <c r="I242" s="1698"/>
      <c r="J242" s="1698"/>
    </row>
    <row r="243" spans="1:10" ht="45">
      <c r="A243" s="861" t="s">
        <v>125</v>
      </c>
      <c r="B243" s="862" t="s">
        <v>126</v>
      </c>
      <c r="C243" s="863" t="s">
        <v>494</v>
      </c>
      <c r="D243" s="863" t="s">
        <v>127</v>
      </c>
      <c r="E243" s="863" t="s">
        <v>495</v>
      </c>
      <c r="F243" s="864" t="s">
        <v>496</v>
      </c>
      <c r="G243" s="864" t="s">
        <v>497</v>
      </c>
      <c r="H243" s="864" t="s">
        <v>498</v>
      </c>
      <c r="I243" s="863" t="s">
        <v>499</v>
      </c>
      <c r="J243" s="865" t="s">
        <v>128</v>
      </c>
    </row>
    <row r="244" spans="1:10" ht="17.25">
      <c r="A244" s="1697" t="s">
        <v>130</v>
      </c>
      <c r="B244" s="1697"/>
      <c r="C244" s="1668"/>
      <c r="D244" s="1668"/>
      <c r="E244" s="1668"/>
      <c r="F244" s="1668"/>
      <c r="G244" s="1668"/>
      <c r="H244" s="1668"/>
      <c r="I244" s="1668"/>
      <c r="J244" s="1668"/>
    </row>
    <row r="245" spans="1:10" ht="34.5">
      <c r="A245" s="866" t="s">
        <v>131</v>
      </c>
      <c r="B245" s="1694" t="s">
        <v>167</v>
      </c>
      <c r="C245" s="1694"/>
      <c r="D245" s="1694"/>
      <c r="E245" s="1694"/>
      <c r="F245" s="1694"/>
      <c r="G245" s="1694"/>
      <c r="H245" s="1694"/>
      <c r="I245" s="1694"/>
      <c r="J245" s="1694"/>
    </row>
    <row r="246" spans="1:10">
      <c r="A246" s="867"/>
      <c r="B246" s="868" t="s">
        <v>168</v>
      </c>
      <c r="C246" s="869"/>
      <c r="D246" s="869"/>
      <c r="E246" s="870" t="s">
        <v>667</v>
      </c>
      <c r="F246" s="869">
        <v>100</v>
      </c>
      <c r="G246" s="869">
        <v>100</v>
      </c>
      <c r="H246" s="869" t="s">
        <v>667</v>
      </c>
      <c r="I246" s="869">
        <v>0</v>
      </c>
      <c r="J246" s="871">
        <v>100</v>
      </c>
    </row>
    <row r="247" spans="1:10" ht="18">
      <c r="A247" s="867"/>
      <c r="B247" s="868" t="s">
        <v>169</v>
      </c>
      <c r="C247" s="869"/>
      <c r="D247" s="869"/>
      <c r="E247" s="870" t="s">
        <v>667</v>
      </c>
      <c r="F247" s="869">
        <v>100</v>
      </c>
      <c r="G247" s="869">
        <v>100</v>
      </c>
      <c r="H247" s="869" t="s">
        <v>667</v>
      </c>
      <c r="I247" s="869">
        <v>0</v>
      </c>
      <c r="J247" s="871">
        <v>100</v>
      </c>
    </row>
    <row r="248" spans="1:10" ht="17.25">
      <c r="A248" s="1695" t="s">
        <v>132</v>
      </c>
      <c r="B248" s="1695"/>
      <c r="C248" s="1696"/>
      <c r="D248" s="1696"/>
      <c r="E248" s="1696"/>
      <c r="F248" s="1696"/>
      <c r="G248" s="1696"/>
      <c r="H248" s="1696"/>
      <c r="I248" s="1696"/>
      <c r="J248" s="1696"/>
    </row>
    <row r="249" spans="1:10" ht="30">
      <c r="A249" s="861" t="s">
        <v>133</v>
      </c>
      <c r="B249" s="862" t="s">
        <v>134</v>
      </c>
      <c r="C249" s="1668"/>
      <c r="D249" s="1668"/>
      <c r="E249" s="1668"/>
      <c r="F249" s="1668"/>
      <c r="G249" s="1668"/>
      <c r="H249" s="1668"/>
      <c r="I249" s="1668"/>
      <c r="J249" s="1668"/>
    </row>
    <row r="250" spans="1:10">
      <c r="A250" s="872" t="s">
        <v>153</v>
      </c>
      <c r="B250" s="873" t="s">
        <v>170</v>
      </c>
      <c r="C250" s="874"/>
      <c r="D250" s="875" t="s">
        <v>95</v>
      </c>
      <c r="E250" s="876">
        <v>227</v>
      </c>
      <c r="F250" s="877">
        <v>190</v>
      </c>
      <c r="G250" s="877">
        <v>190</v>
      </c>
      <c r="H250" s="877">
        <v>154</v>
      </c>
      <c r="I250" s="877">
        <v>36</v>
      </c>
      <c r="J250" s="878">
        <v>81.05263157894737</v>
      </c>
    </row>
    <row r="251" spans="1:10">
      <c r="A251" s="872"/>
      <c r="B251" s="873"/>
      <c r="C251" s="874"/>
      <c r="D251" s="875" t="s">
        <v>135</v>
      </c>
      <c r="E251" s="876">
        <v>41283827</v>
      </c>
      <c r="F251" s="879">
        <v>55681000</v>
      </c>
      <c r="G251" s="879">
        <v>52781000</v>
      </c>
      <c r="H251" s="879">
        <v>30505484</v>
      </c>
      <c r="I251" s="879">
        <v>22275516</v>
      </c>
      <c r="J251" s="878">
        <v>57.796335802656259</v>
      </c>
    </row>
    <row r="252" spans="1:10">
      <c r="A252" s="872" t="s">
        <v>155</v>
      </c>
      <c r="B252" s="873" t="s">
        <v>171</v>
      </c>
      <c r="C252" s="874"/>
      <c r="D252" s="875" t="s">
        <v>95</v>
      </c>
      <c r="E252" s="876">
        <v>37</v>
      </c>
      <c r="F252" s="879">
        <v>48</v>
      </c>
      <c r="G252" s="879">
        <v>48</v>
      </c>
      <c r="H252" s="879">
        <v>24</v>
      </c>
      <c r="I252" s="879">
        <v>24</v>
      </c>
      <c r="J252" s="878">
        <v>50</v>
      </c>
    </row>
    <row r="253" spans="1:10">
      <c r="A253" s="872"/>
      <c r="B253" s="873"/>
      <c r="C253" s="874"/>
      <c r="D253" s="875" t="s">
        <v>135</v>
      </c>
      <c r="E253" s="876">
        <v>922081</v>
      </c>
      <c r="F253" s="879">
        <v>2872000</v>
      </c>
      <c r="G253" s="879">
        <v>2872000</v>
      </c>
      <c r="H253" s="879">
        <v>460712</v>
      </c>
      <c r="I253" s="879">
        <v>2411288</v>
      </c>
      <c r="J253" s="878">
        <v>16.04150417827298</v>
      </c>
    </row>
    <row r="254" spans="1:10" ht="18">
      <c r="A254" s="872" t="s">
        <v>157</v>
      </c>
      <c r="B254" s="873" t="s">
        <v>158</v>
      </c>
      <c r="C254" s="874"/>
      <c r="D254" s="875" t="s">
        <v>162</v>
      </c>
      <c r="E254" s="876">
        <v>9</v>
      </c>
      <c r="F254" s="879">
        <v>10</v>
      </c>
      <c r="G254" s="879">
        <v>6</v>
      </c>
      <c r="H254" s="879">
        <v>4</v>
      </c>
      <c r="I254" s="879">
        <v>2</v>
      </c>
      <c r="J254" s="878">
        <v>66.666666666666657</v>
      </c>
    </row>
    <row r="255" spans="1:10">
      <c r="A255" s="872"/>
      <c r="B255" s="873"/>
      <c r="C255" s="874"/>
      <c r="D255" s="875" t="s">
        <v>135</v>
      </c>
      <c r="E255" s="876">
        <v>2103102</v>
      </c>
      <c r="F255" s="879">
        <v>6425000</v>
      </c>
      <c r="G255" s="879">
        <v>4425000</v>
      </c>
      <c r="H255" s="879">
        <v>844360</v>
      </c>
      <c r="I255" s="879">
        <v>3580640</v>
      </c>
      <c r="J255" s="878">
        <v>19.081581920903957</v>
      </c>
    </row>
    <row r="256" spans="1:10" ht="45">
      <c r="A256" s="872" t="s">
        <v>159</v>
      </c>
      <c r="B256" s="873" t="s">
        <v>172</v>
      </c>
      <c r="C256" s="874"/>
      <c r="D256" s="875" t="s">
        <v>162</v>
      </c>
      <c r="E256" s="876">
        <v>273</v>
      </c>
      <c r="F256" s="879">
        <v>248</v>
      </c>
      <c r="G256" s="879">
        <v>244</v>
      </c>
      <c r="H256" s="879">
        <v>182</v>
      </c>
      <c r="I256" s="879">
        <v>62</v>
      </c>
      <c r="J256" s="878">
        <v>74.590163934426229</v>
      </c>
    </row>
    <row r="257" spans="1:10">
      <c r="A257" s="872"/>
      <c r="B257" s="873"/>
      <c r="C257" s="874"/>
      <c r="D257" s="875" t="s">
        <v>135</v>
      </c>
      <c r="E257" s="876">
        <v>1192788</v>
      </c>
      <c r="F257" s="879">
        <v>2066000</v>
      </c>
      <c r="G257" s="879">
        <v>1566000</v>
      </c>
      <c r="H257" s="879">
        <v>494619</v>
      </c>
      <c r="I257" s="879">
        <v>1071381</v>
      </c>
      <c r="J257" s="878">
        <v>31.584865900383143</v>
      </c>
    </row>
    <row r="258" spans="1:10">
      <c r="A258" s="872" t="s">
        <v>76</v>
      </c>
      <c r="B258" s="873" t="s">
        <v>77</v>
      </c>
      <c r="C258" s="874"/>
      <c r="D258" s="875" t="s">
        <v>95</v>
      </c>
      <c r="E258" s="876">
        <v>0</v>
      </c>
      <c r="F258" s="879"/>
      <c r="G258" s="879"/>
      <c r="H258" s="879"/>
      <c r="I258" s="879"/>
      <c r="J258" s="878">
        <v>0</v>
      </c>
    </row>
    <row r="259" spans="1:10">
      <c r="A259" s="872"/>
      <c r="B259" s="873"/>
      <c r="C259" s="874"/>
      <c r="D259" s="875" t="s">
        <v>135</v>
      </c>
      <c r="E259" s="876">
        <v>0</v>
      </c>
      <c r="F259" s="879">
        <v>5000000</v>
      </c>
      <c r="G259" s="879">
        <v>5000000</v>
      </c>
      <c r="H259" s="879">
        <v>0</v>
      </c>
      <c r="I259" s="879">
        <v>5000000</v>
      </c>
      <c r="J259" s="878">
        <v>0</v>
      </c>
    </row>
    <row r="260" spans="1:10" ht="17.25">
      <c r="A260" s="1697" t="s">
        <v>130</v>
      </c>
      <c r="B260" s="1697"/>
      <c r="C260" s="1668"/>
      <c r="D260" s="1668"/>
      <c r="E260" s="1668"/>
      <c r="F260" s="1668"/>
      <c r="G260" s="1668"/>
      <c r="H260" s="1668"/>
      <c r="I260" s="1668"/>
      <c r="J260" s="1668"/>
    </row>
    <row r="261" spans="1:10" ht="34.5">
      <c r="A261" s="866" t="s">
        <v>131</v>
      </c>
      <c r="B261" s="1694" t="s">
        <v>173</v>
      </c>
      <c r="C261" s="1694"/>
      <c r="D261" s="1694"/>
      <c r="E261" s="1694"/>
      <c r="F261" s="1694"/>
      <c r="G261" s="1694"/>
      <c r="H261" s="1694"/>
      <c r="I261" s="1694"/>
      <c r="J261" s="1694"/>
    </row>
    <row r="262" spans="1:10" ht="27">
      <c r="A262" s="867"/>
      <c r="B262" s="868" t="s">
        <v>173</v>
      </c>
      <c r="C262" s="869"/>
      <c r="D262" s="869"/>
      <c r="E262" s="870">
        <v>0</v>
      </c>
      <c r="F262" s="869">
        <v>0</v>
      </c>
      <c r="G262" s="869">
        <v>0</v>
      </c>
      <c r="H262" s="869">
        <v>0</v>
      </c>
      <c r="I262" s="869"/>
      <c r="J262" s="871"/>
    </row>
    <row r="263" spans="1:10" ht="17.25">
      <c r="A263" s="1695" t="s">
        <v>132</v>
      </c>
      <c r="B263" s="1695"/>
      <c r="C263" s="1696"/>
      <c r="D263" s="1696"/>
      <c r="E263" s="1696"/>
      <c r="F263" s="1696"/>
      <c r="G263" s="1696"/>
      <c r="H263" s="1696"/>
      <c r="I263" s="1696"/>
      <c r="J263" s="1696"/>
    </row>
    <row r="264" spans="1:10" ht="30">
      <c r="A264" s="861" t="s">
        <v>133</v>
      </c>
      <c r="B264" s="862" t="s">
        <v>134</v>
      </c>
      <c r="C264" s="1668"/>
      <c r="D264" s="1668"/>
      <c r="E264" s="1668"/>
      <c r="F264" s="1668"/>
      <c r="G264" s="1668"/>
      <c r="H264" s="1668"/>
      <c r="I264" s="1668"/>
      <c r="J264" s="1668"/>
    </row>
    <row r="265" spans="1:10">
      <c r="A265" s="872" t="s">
        <v>153</v>
      </c>
      <c r="B265" s="873" t="s">
        <v>170</v>
      </c>
      <c r="C265" s="874"/>
      <c r="D265" s="875" t="s">
        <v>95</v>
      </c>
      <c r="E265" s="876">
        <v>227</v>
      </c>
      <c r="F265" s="879">
        <v>190</v>
      </c>
      <c r="G265" s="879">
        <v>190</v>
      </c>
      <c r="H265" s="879">
        <v>154</v>
      </c>
      <c r="I265" s="879">
        <v>36</v>
      </c>
      <c r="J265" s="878">
        <v>81.05263157894737</v>
      </c>
    </row>
    <row r="266" spans="1:10">
      <c r="A266" s="872"/>
      <c r="B266" s="873"/>
      <c r="C266" s="874"/>
      <c r="D266" s="875" t="s">
        <v>135</v>
      </c>
      <c r="E266" s="876">
        <v>41283827</v>
      </c>
      <c r="F266" s="879">
        <v>55681000</v>
      </c>
      <c r="G266" s="879">
        <v>52781000</v>
      </c>
      <c r="H266" s="879">
        <v>30505484</v>
      </c>
      <c r="I266" s="879">
        <v>22275516</v>
      </c>
      <c r="J266" s="878">
        <v>57.796335802656259</v>
      </c>
    </row>
    <row r="267" spans="1:10">
      <c r="A267" s="872" t="s">
        <v>155</v>
      </c>
      <c r="B267" s="873" t="s">
        <v>171</v>
      </c>
      <c r="C267" s="874"/>
      <c r="D267" s="875" t="s">
        <v>95</v>
      </c>
      <c r="E267" s="876">
        <v>37</v>
      </c>
      <c r="F267" s="879">
        <v>48</v>
      </c>
      <c r="G267" s="879">
        <v>48</v>
      </c>
      <c r="H267" s="879">
        <v>24</v>
      </c>
      <c r="I267" s="879">
        <v>24</v>
      </c>
      <c r="J267" s="878">
        <v>50</v>
      </c>
    </row>
    <row r="268" spans="1:10">
      <c r="A268" s="872"/>
      <c r="B268" s="873"/>
      <c r="C268" s="874"/>
      <c r="D268" s="875" t="s">
        <v>135</v>
      </c>
      <c r="E268" s="876">
        <v>922081</v>
      </c>
      <c r="F268" s="879">
        <v>2872000</v>
      </c>
      <c r="G268" s="879">
        <v>2872000</v>
      </c>
      <c r="H268" s="879">
        <v>460712</v>
      </c>
      <c r="I268" s="879">
        <v>2411288</v>
      </c>
      <c r="J268" s="878">
        <v>16.04150417827298</v>
      </c>
    </row>
    <row r="269" spans="1:10" ht="18">
      <c r="A269" s="872" t="s">
        <v>157</v>
      </c>
      <c r="B269" s="873" t="s">
        <v>158</v>
      </c>
      <c r="C269" s="874"/>
      <c r="D269" s="875" t="s">
        <v>162</v>
      </c>
      <c r="E269" s="876">
        <v>9</v>
      </c>
      <c r="F269" s="879">
        <v>10</v>
      </c>
      <c r="G269" s="879">
        <v>6</v>
      </c>
      <c r="H269" s="879">
        <v>4</v>
      </c>
      <c r="I269" s="879">
        <v>1</v>
      </c>
      <c r="J269" s="878">
        <v>66.666666666666657</v>
      </c>
    </row>
    <row r="270" spans="1:10">
      <c r="A270" s="872"/>
      <c r="B270" s="873"/>
      <c r="C270" s="874"/>
      <c r="D270" s="875" t="s">
        <v>135</v>
      </c>
      <c r="E270" s="876">
        <v>2103102</v>
      </c>
      <c r="F270" s="879">
        <v>6425000</v>
      </c>
      <c r="G270" s="879">
        <v>4425000</v>
      </c>
      <c r="H270" s="879">
        <v>844360</v>
      </c>
      <c r="I270" s="879">
        <v>3580640</v>
      </c>
      <c r="J270" s="878">
        <v>19.081581920903957</v>
      </c>
    </row>
    <row r="271" spans="1:10" ht="45">
      <c r="A271" s="872" t="s">
        <v>159</v>
      </c>
      <c r="B271" s="873" t="s">
        <v>172</v>
      </c>
      <c r="C271" s="874"/>
      <c r="D271" s="875" t="s">
        <v>162</v>
      </c>
      <c r="E271" s="876">
        <v>273</v>
      </c>
      <c r="F271" s="879">
        <v>248</v>
      </c>
      <c r="G271" s="879">
        <v>244</v>
      </c>
      <c r="H271" s="879">
        <v>182</v>
      </c>
      <c r="I271" s="879">
        <v>61</v>
      </c>
      <c r="J271" s="878">
        <v>74.590163934426229</v>
      </c>
    </row>
    <row r="272" spans="1:10">
      <c r="A272" s="872"/>
      <c r="B272" s="873"/>
      <c r="C272" s="874"/>
      <c r="D272" s="875" t="s">
        <v>135</v>
      </c>
      <c r="E272" s="876">
        <v>1192788</v>
      </c>
      <c r="F272" s="879">
        <v>2066000</v>
      </c>
      <c r="G272" s="879">
        <v>1566000</v>
      </c>
      <c r="H272" s="879">
        <v>494619</v>
      </c>
      <c r="I272" s="879">
        <v>1071381</v>
      </c>
      <c r="J272" s="878">
        <v>31.584865900383143</v>
      </c>
    </row>
    <row r="273" spans="1:10" ht="17.25">
      <c r="A273" s="1697" t="s">
        <v>130</v>
      </c>
      <c r="B273" s="1697"/>
      <c r="C273" s="1668"/>
      <c r="D273" s="1668"/>
      <c r="E273" s="1668"/>
      <c r="F273" s="1668"/>
      <c r="G273" s="1668"/>
      <c r="H273" s="1668"/>
      <c r="I273" s="1668"/>
      <c r="J273" s="1668"/>
    </row>
    <row r="274" spans="1:10" ht="34.5">
      <c r="A274" s="866" t="s">
        <v>131</v>
      </c>
      <c r="B274" s="1694" t="s">
        <v>174</v>
      </c>
      <c r="C274" s="1694"/>
      <c r="D274" s="1694"/>
      <c r="E274" s="1694"/>
      <c r="F274" s="1694"/>
      <c r="G274" s="1694"/>
      <c r="H274" s="1694"/>
      <c r="I274" s="1694"/>
      <c r="J274" s="1694"/>
    </row>
    <row r="275" spans="1:10" ht="27">
      <c r="A275" s="867"/>
      <c r="B275" s="868" t="s">
        <v>175</v>
      </c>
      <c r="C275" s="869" t="s">
        <v>129</v>
      </c>
      <c r="D275" s="869"/>
      <c r="E275" s="870" t="s">
        <v>668</v>
      </c>
      <c r="F275" s="869">
        <v>85.7</v>
      </c>
      <c r="G275" s="869">
        <v>85.7</v>
      </c>
      <c r="H275" s="869" t="s">
        <v>668</v>
      </c>
      <c r="I275" s="869">
        <v>0</v>
      </c>
      <c r="J275" s="871"/>
    </row>
    <row r="276" spans="1:10" ht="17.25">
      <c r="A276" s="1695" t="s">
        <v>132</v>
      </c>
      <c r="B276" s="1695"/>
      <c r="C276" s="1696"/>
      <c r="D276" s="1696"/>
      <c r="E276" s="1696"/>
      <c r="F276" s="1696"/>
      <c r="G276" s="1696"/>
      <c r="H276" s="1696"/>
      <c r="I276" s="1696"/>
      <c r="J276" s="1696"/>
    </row>
    <row r="277" spans="1:10" ht="30">
      <c r="A277" s="861" t="s">
        <v>133</v>
      </c>
      <c r="B277" s="862" t="s">
        <v>134</v>
      </c>
      <c r="C277" s="1668"/>
      <c r="D277" s="1668"/>
      <c r="E277" s="1668"/>
      <c r="F277" s="1668"/>
      <c r="G277" s="1668"/>
      <c r="H277" s="1668"/>
      <c r="I277" s="1668"/>
      <c r="J277" s="1668"/>
    </row>
    <row r="278" spans="1:10">
      <c r="A278" s="872" t="s">
        <v>153</v>
      </c>
      <c r="B278" s="873" t="s">
        <v>170</v>
      </c>
      <c r="C278" s="874"/>
      <c r="D278" s="875" t="s">
        <v>95</v>
      </c>
      <c r="E278" s="876">
        <v>227</v>
      </c>
      <c r="F278" s="879">
        <v>190</v>
      </c>
      <c r="G278" s="879">
        <v>190</v>
      </c>
      <c r="H278" s="879">
        <v>154</v>
      </c>
      <c r="I278" s="879">
        <v>36</v>
      </c>
      <c r="J278" s="878">
        <v>81.05263157894737</v>
      </c>
    </row>
    <row r="279" spans="1:10">
      <c r="A279" s="872"/>
      <c r="B279" s="873"/>
      <c r="C279" s="874"/>
      <c r="D279" s="875" t="s">
        <v>135</v>
      </c>
      <c r="E279" s="876">
        <v>41283827</v>
      </c>
      <c r="F279" s="879">
        <v>55681000</v>
      </c>
      <c r="G279" s="879">
        <v>52781000</v>
      </c>
      <c r="H279" s="879">
        <v>30505484</v>
      </c>
      <c r="I279" s="879">
        <v>22275516</v>
      </c>
      <c r="J279" s="878">
        <v>57.796335802656259</v>
      </c>
    </row>
    <row r="280" spans="1:10">
      <c r="A280" s="872" t="s">
        <v>155</v>
      </c>
      <c r="B280" s="873" t="s">
        <v>171</v>
      </c>
      <c r="C280" s="874"/>
      <c r="D280" s="875" t="s">
        <v>95</v>
      </c>
      <c r="E280" s="876">
        <v>37</v>
      </c>
      <c r="F280" s="879">
        <v>48</v>
      </c>
      <c r="G280" s="879">
        <v>48</v>
      </c>
      <c r="H280" s="879">
        <v>24</v>
      </c>
      <c r="I280" s="879">
        <v>24</v>
      </c>
      <c r="J280" s="878">
        <v>50</v>
      </c>
    </row>
    <row r="281" spans="1:10">
      <c r="A281" s="872"/>
      <c r="B281" s="873"/>
      <c r="C281" s="874"/>
      <c r="D281" s="875" t="s">
        <v>135</v>
      </c>
      <c r="E281" s="876">
        <v>922081</v>
      </c>
      <c r="F281" s="879">
        <v>2872000</v>
      </c>
      <c r="G281" s="879">
        <v>2872000</v>
      </c>
      <c r="H281" s="879">
        <v>460712</v>
      </c>
      <c r="I281" s="879">
        <v>2411288</v>
      </c>
      <c r="J281" s="878">
        <v>16.04150417827298</v>
      </c>
    </row>
    <row r="282" spans="1:10" ht="18">
      <c r="A282" s="872" t="s">
        <v>157</v>
      </c>
      <c r="B282" s="873" t="s">
        <v>158</v>
      </c>
      <c r="C282" s="874"/>
      <c r="D282" s="875" t="s">
        <v>162</v>
      </c>
      <c r="E282" s="876">
        <v>9</v>
      </c>
      <c r="F282" s="879">
        <v>10</v>
      </c>
      <c r="G282" s="879">
        <v>6</v>
      </c>
      <c r="H282" s="879">
        <v>4</v>
      </c>
      <c r="I282" s="879">
        <v>2</v>
      </c>
      <c r="J282" s="878">
        <v>66.666666666666657</v>
      </c>
    </row>
    <row r="283" spans="1:10">
      <c r="A283" s="872"/>
      <c r="B283" s="873"/>
      <c r="C283" s="874"/>
      <c r="D283" s="875" t="s">
        <v>135</v>
      </c>
      <c r="E283" s="876">
        <v>2103102</v>
      </c>
      <c r="F283" s="879">
        <v>6425000</v>
      </c>
      <c r="G283" s="879">
        <v>4425000</v>
      </c>
      <c r="H283" s="879">
        <v>844360</v>
      </c>
      <c r="I283" s="879">
        <v>3580640</v>
      </c>
      <c r="J283" s="878">
        <v>19.081581920903957</v>
      </c>
    </row>
    <row r="284" spans="1:10" ht="45">
      <c r="A284" s="872" t="s">
        <v>159</v>
      </c>
      <c r="B284" s="873" t="s">
        <v>172</v>
      </c>
      <c r="C284" s="874"/>
      <c r="D284" s="875" t="s">
        <v>162</v>
      </c>
      <c r="E284" s="876">
        <v>273</v>
      </c>
      <c r="F284" s="879">
        <v>248</v>
      </c>
      <c r="G284" s="879">
        <v>244</v>
      </c>
      <c r="H284" s="879">
        <v>182</v>
      </c>
      <c r="I284" s="879">
        <v>62</v>
      </c>
      <c r="J284" s="878">
        <v>74.590163934426229</v>
      </c>
    </row>
    <row r="285" spans="1:10" ht="15.75" thickBot="1">
      <c r="A285" s="872"/>
      <c r="B285" s="873"/>
      <c r="C285" s="874"/>
      <c r="D285" s="875" t="s">
        <v>135</v>
      </c>
      <c r="E285" s="876">
        <v>1192788</v>
      </c>
      <c r="F285" s="879">
        <v>2066000</v>
      </c>
      <c r="G285" s="879">
        <v>1566000</v>
      </c>
      <c r="H285" s="879">
        <v>494619</v>
      </c>
      <c r="I285" s="879">
        <v>1071381</v>
      </c>
      <c r="J285" s="878">
        <v>31.584865900383143</v>
      </c>
    </row>
    <row r="286" spans="1:10">
      <c r="A286" s="1669"/>
      <c r="B286" s="1669"/>
      <c r="C286" s="1669"/>
      <c r="D286" s="1669"/>
      <c r="E286" s="1669"/>
      <c r="F286" s="1669"/>
      <c r="G286" s="1669"/>
      <c r="H286" s="1669"/>
      <c r="I286" s="1669"/>
      <c r="J286" s="1669"/>
    </row>
    <row r="287" spans="1:10">
      <c r="A287" s="880"/>
      <c r="B287" s="857"/>
      <c r="C287" s="857"/>
      <c r="D287" s="857"/>
      <c r="E287" s="857"/>
      <c r="F287" s="857"/>
      <c r="G287" s="857"/>
      <c r="H287" s="857"/>
      <c r="I287" s="857"/>
      <c r="J287" s="857"/>
    </row>
    <row r="288" spans="1:10">
      <c r="A288" s="857"/>
      <c r="B288" s="1681" t="s">
        <v>586</v>
      </c>
      <c r="C288" s="881" t="s">
        <v>577</v>
      </c>
      <c r="D288" s="882"/>
      <c r="E288" s="1672" t="s">
        <v>576</v>
      </c>
      <c r="F288" s="1673"/>
      <c r="G288" s="1674"/>
      <c r="H288" s="881" t="s">
        <v>577</v>
      </c>
      <c r="I288" s="1670"/>
      <c r="J288" s="1671"/>
    </row>
    <row r="289" spans="1:10">
      <c r="A289" s="857"/>
      <c r="B289" s="1682"/>
      <c r="C289" s="881" t="s">
        <v>579</v>
      </c>
      <c r="D289" s="881"/>
      <c r="E289" s="1675"/>
      <c r="F289" s="1676"/>
      <c r="G289" s="1677"/>
      <c r="H289" s="881" t="s">
        <v>579</v>
      </c>
      <c r="I289" s="1667"/>
      <c r="J289" s="1667"/>
    </row>
    <row r="290" spans="1:10">
      <c r="A290" s="857"/>
      <c r="B290" s="1683"/>
      <c r="C290" s="881" t="s">
        <v>580</v>
      </c>
      <c r="D290" s="881"/>
      <c r="E290" s="1678"/>
      <c r="F290" s="1679"/>
      <c r="G290" s="1680"/>
      <c r="H290" s="881" t="s">
        <v>580</v>
      </c>
      <c r="I290" s="1667"/>
      <c r="J290" s="1667"/>
    </row>
  </sheetData>
  <mergeCells count="208">
    <mergeCell ref="A237:J237"/>
    <mergeCell ref="A238:E238"/>
    <mergeCell ref="B239:C239"/>
    <mergeCell ref="D239:E239"/>
    <mergeCell ref="F239:J239"/>
    <mergeCell ref="B240:C240"/>
    <mergeCell ref="D240:E240"/>
    <mergeCell ref="F240:J240"/>
    <mergeCell ref="B241:J241"/>
    <mergeCell ref="A242:B242"/>
    <mergeCell ref="C242:J242"/>
    <mergeCell ref="A244:B244"/>
    <mergeCell ref="C244:J244"/>
    <mergeCell ref="B245:J245"/>
    <mergeCell ref="A248:B248"/>
    <mergeCell ref="C248:J248"/>
    <mergeCell ref="C249:J249"/>
    <mergeCell ref="A260:B260"/>
    <mergeCell ref="C260:J260"/>
    <mergeCell ref="B261:J261"/>
    <mergeCell ref="A263:B263"/>
    <mergeCell ref="C263:J263"/>
    <mergeCell ref="C264:J264"/>
    <mergeCell ref="A273:B273"/>
    <mergeCell ref="C273:J273"/>
    <mergeCell ref="B274:J274"/>
    <mergeCell ref="A276:B276"/>
    <mergeCell ref="C276:J276"/>
    <mergeCell ref="I290:J290"/>
    <mergeCell ref="C277:J277"/>
    <mergeCell ref="A286:J286"/>
    <mergeCell ref="I288:J288"/>
    <mergeCell ref="I289:J289"/>
    <mergeCell ref="E288:G290"/>
    <mergeCell ref="B288:B290"/>
    <mergeCell ref="O113:P113"/>
    <mergeCell ref="O114:P114"/>
    <mergeCell ref="C234:D234"/>
    <mergeCell ref="C143:M143"/>
    <mergeCell ref="A144:B144"/>
    <mergeCell ref="B230:D230"/>
    <mergeCell ref="E231:E233"/>
    <mergeCell ref="G231:H231"/>
    <mergeCell ref="I231:I233"/>
    <mergeCell ref="K231:L231"/>
    <mergeCell ref="G232:H232"/>
    <mergeCell ref="K232:L232"/>
    <mergeCell ref="G233:H233"/>
    <mergeCell ref="K233:L233"/>
    <mergeCell ref="A112:A114"/>
    <mergeCell ref="B112:B114"/>
    <mergeCell ref="C112:C114"/>
    <mergeCell ref="D112:D114"/>
    <mergeCell ref="E115:F115"/>
    <mergeCell ref="O115:P115"/>
    <mergeCell ref="E116:F116"/>
    <mergeCell ref="O116:P116"/>
    <mergeCell ref="E117:F117"/>
    <mergeCell ref="O117:P117"/>
    <mergeCell ref="E118:F118"/>
    <mergeCell ref="O118:P118"/>
    <mergeCell ref="O127:P127"/>
    <mergeCell ref="E128:F128"/>
    <mergeCell ref="O128:P128"/>
    <mergeCell ref="E119:F119"/>
    <mergeCell ref="O119:P119"/>
    <mergeCell ref="E120:F120"/>
    <mergeCell ref="O120:P120"/>
    <mergeCell ref="E121:F121"/>
    <mergeCell ref="O121:P121"/>
    <mergeCell ref="E122:F122"/>
    <mergeCell ref="O122:P122"/>
    <mergeCell ref="E123:F123"/>
    <mergeCell ref="O123:P123"/>
    <mergeCell ref="E129:F129"/>
    <mergeCell ref="O129:P129"/>
    <mergeCell ref="O130:P130"/>
    <mergeCell ref="E131:F131"/>
    <mergeCell ref="O131:P131"/>
    <mergeCell ref="E132:F132"/>
    <mergeCell ref="O132:P132"/>
    <mergeCell ref="F105:G105"/>
    <mergeCell ref="K105:L105"/>
    <mergeCell ref="E130:F130"/>
    <mergeCell ref="C110:U110"/>
    <mergeCell ref="C111:U111"/>
    <mergeCell ref="E112:F114"/>
    <mergeCell ref="G112:G114"/>
    <mergeCell ref="H112:H114"/>
    <mergeCell ref="I112:S112"/>
    <mergeCell ref="I113:I114"/>
    <mergeCell ref="E124:F124"/>
    <mergeCell ref="O124:P124"/>
    <mergeCell ref="E125:F125"/>
    <mergeCell ref="O125:P125"/>
    <mergeCell ref="E126:F126"/>
    <mergeCell ref="O126:P126"/>
    <mergeCell ref="E127:F127"/>
    <mergeCell ref="C137:D137"/>
    <mergeCell ref="N134:Q134"/>
    <mergeCell ref="H135:J135"/>
    <mergeCell ref="L135:M135"/>
    <mergeCell ref="N135:Q135"/>
    <mergeCell ref="H136:J136"/>
    <mergeCell ref="L136:M136"/>
    <mergeCell ref="N136:Q136"/>
    <mergeCell ref="B133:C133"/>
    <mergeCell ref="E134:F136"/>
    <mergeCell ref="H134:J134"/>
    <mergeCell ref="K134:K136"/>
    <mergeCell ref="L134:M134"/>
    <mergeCell ref="J88:L88"/>
    <mergeCell ref="M88:O88"/>
    <mergeCell ref="P88:R88"/>
    <mergeCell ref="A91:B91"/>
    <mergeCell ref="A98:B98"/>
    <mergeCell ref="A83:R83"/>
    <mergeCell ref="A84:R84"/>
    <mergeCell ref="A85:R85"/>
    <mergeCell ref="B86:D86"/>
    <mergeCell ref="F86:R86"/>
    <mergeCell ref="B87:D87"/>
    <mergeCell ref="F87:R87"/>
    <mergeCell ref="A88:A89"/>
    <mergeCell ref="B88:B89"/>
    <mergeCell ref="C88:C89"/>
    <mergeCell ref="D88:F88"/>
    <mergeCell ref="G88:I88"/>
    <mergeCell ref="L74:M74"/>
    <mergeCell ref="H75:I75"/>
    <mergeCell ref="L75:M75"/>
    <mergeCell ref="H76:I76"/>
    <mergeCell ref="L76:M76"/>
    <mergeCell ref="C77:E77"/>
    <mergeCell ref="S68:T68"/>
    <mergeCell ref="D69:E69"/>
    <mergeCell ref="S69:T69"/>
    <mergeCell ref="D70:E70"/>
    <mergeCell ref="S70:T70"/>
    <mergeCell ref="D71:E71"/>
    <mergeCell ref="S71:T71"/>
    <mergeCell ref="D72:E72"/>
    <mergeCell ref="S72:T72"/>
    <mergeCell ref="F74:F76"/>
    <mergeCell ref="H74:I74"/>
    <mergeCell ref="J74:J76"/>
    <mergeCell ref="B73:D73"/>
    <mergeCell ref="S63:T63"/>
    <mergeCell ref="D64:E64"/>
    <mergeCell ref="S64:T64"/>
    <mergeCell ref="D65:E65"/>
    <mergeCell ref="S65:T65"/>
    <mergeCell ref="D66:E66"/>
    <mergeCell ref="S66:T66"/>
    <mergeCell ref="D67:E67"/>
    <mergeCell ref="S67:T67"/>
    <mergeCell ref="A13:B13"/>
    <mergeCell ref="A34:B34"/>
    <mergeCell ref="A51:M51"/>
    <mergeCell ref="C53:D55"/>
    <mergeCell ref="F55:G55"/>
    <mergeCell ref="F53:G53"/>
    <mergeCell ref="F54:G54"/>
    <mergeCell ref="A60:B61"/>
    <mergeCell ref="C60:C62"/>
    <mergeCell ref="D60:E62"/>
    <mergeCell ref="F60:F62"/>
    <mergeCell ref="G60:G62"/>
    <mergeCell ref="H60:H62"/>
    <mergeCell ref="I60:I61"/>
    <mergeCell ref="J60:J62"/>
    <mergeCell ref="K60:U60"/>
    <mergeCell ref="S61:T61"/>
    <mergeCell ref="S62:T62"/>
    <mergeCell ref="J8:K8"/>
    <mergeCell ref="L8:L11"/>
    <mergeCell ref="M8:M11"/>
    <mergeCell ref="C9:C11"/>
    <mergeCell ref="D9:D11"/>
    <mergeCell ref="F9:F11"/>
    <mergeCell ref="H9:H11"/>
    <mergeCell ref="I9:I11"/>
    <mergeCell ref="J9:J11"/>
    <mergeCell ref="K9:K11"/>
    <mergeCell ref="C58:S58"/>
    <mergeCell ref="C59:U59"/>
    <mergeCell ref="A1:M1"/>
    <mergeCell ref="A2:M2"/>
    <mergeCell ref="A99:R99"/>
    <mergeCell ref="C103:D105"/>
    <mergeCell ref="F103:G103"/>
    <mergeCell ref="H103:I105"/>
    <mergeCell ref="K103:L103"/>
    <mergeCell ref="F104:G104"/>
    <mergeCell ref="K104:L104"/>
    <mergeCell ref="D63:E63"/>
    <mergeCell ref="D68:E68"/>
    <mergeCell ref="A4:A5"/>
    <mergeCell ref="B4:D5"/>
    <mergeCell ref="E4:F5"/>
    <mergeCell ref="G4:M5"/>
    <mergeCell ref="B6:D6"/>
    <mergeCell ref="E6:F6"/>
    <mergeCell ref="G6:M6"/>
    <mergeCell ref="A7:B12"/>
    <mergeCell ref="C7:M7"/>
    <mergeCell ref="E8:F8"/>
    <mergeCell ref="G8:H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F6BD0-9C36-4311-BDDB-625D85F8416E}">
  <dimension ref="A1:U284"/>
  <sheetViews>
    <sheetView topLeftCell="D256" workbookViewId="0">
      <selection activeCell="H293" sqref="H293"/>
    </sheetView>
  </sheetViews>
  <sheetFormatPr defaultRowHeight="15"/>
  <cols>
    <col min="2" max="2" width="28.42578125" customWidth="1"/>
    <col min="3" max="3" width="21.7109375" customWidth="1"/>
    <col min="5" max="5" width="20.7109375" customWidth="1"/>
    <col min="7" max="7" width="23" customWidth="1"/>
    <col min="8" max="8" width="15.7109375" customWidth="1"/>
    <col min="10" max="10" width="17.140625" customWidth="1"/>
    <col min="11" max="11" width="15.85546875" customWidth="1"/>
    <col min="12" max="12" width="30" customWidth="1"/>
    <col min="13" max="13" width="15.42578125" customWidth="1"/>
    <col min="14" max="14" width="13.42578125" customWidth="1"/>
    <col min="21" max="21" width="16.85546875" customWidth="1"/>
  </cols>
  <sheetData>
    <row r="1" spans="1:13">
      <c r="A1" s="1498" t="s">
        <v>48</v>
      </c>
      <c r="B1" s="1498"/>
      <c r="C1" s="1498"/>
      <c r="D1" s="1498"/>
      <c r="E1" s="1498"/>
      <c r="F1" s="1498"/>
      <c r="G1" s="1498"/>
      <c r="H1" s="1498"/>
      <c r="I1" s="1498"/>
      <c r="J1" s="1498"/>
      <c r="K1" s="1498"/>
      <c r="L1" s="1498"/>
      <c r="M1" s="1498"/>
    </row>
    <row r="2" spans="1:13">
      <c r="A2" s="1499" t="s">
        <v>582</v>
      </c>
      <c r="B2" s="1499"/>
      <c r="C2" s="1499"/>
      <c r="D2" s="1499"/>
      <c r="E2" s="1499"/>
      <c r="F2" s="1499"/>
      <c r="G2" s="1499"/>
      <c r="H2" s="1499"/>
      <c r="I2" s="1499"/>
      <c r="J2" s="1499"/>
      <c r="K2" s="1499"/>
      <c r="L2" s="1499"/>
      <c r="M2" s="1499"/>
    </row>
    <row r="3" spans="1:13">
      <c r="A3" s="1576" t="s">
        <v>17</v>
      </c>
      <c r="B3" s="1576"/>
      <c r="C3" s="1576"/>
      <c r="D3" s="1576"/>
      <c r="E3" s="1576"/>
      <c r="F3" s="1576"/>
      <c r="G3" s="1576"/>
      <c r="H3" s="1576"/>
      <c r="I3" s="1576"/>
      <c r="J3" s="1576"/>
      <c r="K3" s="1576"/>
      <c r="L3" s="1576"/>
      <c r="M3" s="1576"/>
    </row>
    <row r="4" spans="1:13" ht="15.75" thickBot="1">
      <c r="A4" s="121"/>
      <c r="B4" s="121"/>
      <c r="C4" s="121"/>
      <c r="D4" s="121"/>
      <c r="E4" s="121"/>
      <c r="F4" s="121"/>
      <c r="G4" s="121"/>
      <c r="H4" s="121"/>
      <c r="I4" s="121"/>
      <c r="J4" s="121"/>
      <c r="K4" s="121"/>
      <c r="L4" s="121"/>
      <c r="M4" s="121"/>
    </row>
    <row r="5" spans="1:13" ht="15.75" thickTop="1">
      <c r="A5" s="1583" t="s">
        <v>18</v>
      </c>
      <c r="B5" s="1585" t="s">
        <v>19</v>
      </c>
      <c r="C5" s="1585"/>
      <c r="D5" s="1585"/>
      <c r="E5" s="1587" t="s">
        <v>20</v>
      </c>
      <c r="F5" s="1587"/>
      <c r="G5" s="1585">
        <v>14</v>
      </c>
      <c r="H5" s="1585"/>
      <c r="I5" s="1585"/>
      <c r="J5" s="1585"/>
      <c r="K5" s="1585"/>
      <c r="L5" s="1585"/>
      <c r="M5" s="1589"/>
    </row>
    <row r="6" spans="1:13">
      <c r="A6" s="1584"/>
      <c r="B6" s="1586"/>
      <c r="C6" s="1586"/>
      <c r="D6" s="1586"/>
      <c r="E6" s="1588"/>
      <c r="F6" s="1588"/>
      <c r="G6" s="1586"/>
      <c r="H6" s="1586"/>
      <c r="I6" s="1586"/>
      <c r="J6" s="1586"/>
      <c r="K6" s="1586"/>
      <c r="L6" s="1586"/>
      <c r="M6" s="1590"/>
    </row>
    <row r="7" spans="1:13">
      <c r="A7" s="2" t="s">
        <v>322</v>
      </c>
      <c r="B7" s="1591" t="s">
        <v>31</v>
      </c>
      <c r="C7" s="1591"/>
      <c r="D7" s="1591"/>
      <c r="E7" s="1592" t="s">
        <v>49</v>
      </c>
      <c r="F7" s="1592"/>
      <c r="G7" s="1591">
        <v>1130</v>
      </c>
      <c r="H7" s="1591"/>
      <c r="I7" s="1591"/>
      <c r="J7" s="1591"/>
      <c r="K7" s="1591"/>
      <c r="L7" s="1591"/>
      <c r="M7" s="1593"/>
    </row>
    <row r="8" spans="1:13">
      <c r="A8" s="1594" t="s">
        <v>21</v>
      </c>
      <c r="B8" s="1595"/>
      <c r="C8" s="1600" t="s">
        <v>50</v>
      </c>
      <c r="D8" s="1601"/>
      <c r="E8" s="1601"/>
      <c r="F8" s="1601"/>
      <c r="G8" s="1601"/>
      <c r="H8" s="1601"/>
      <c r="I8" s="1601"/>
      <c r="J8" s="1601"/>
      <c r="K8" s="1601"/>
      <c r="L8" s="1601"/>
      <c r="M8" s="1602"/>
    </row>
    <row r="9" spans="1:13" ht="16.5" customHeight="1">
      <c r="A9" s="1596"/>
      <c r="B9" s="1597"/>
      <c r="C9" s="3" t="s">
        <v>51</v>
      </c>
      <c r="D9" s="4">
        <v>2024</v>
      </c>
      <c r="E9" s="1603" t="s">
        <v>3</v>
      </c>
      <c r="F9" s="1604"/>
      <c r="G9" s="1603" t="s">
        <v>3</v>
      </c>
      <c r="H9" s="1604"/>
      <c r="I9" s="5" t="s">
        <v>3</v>
      </c>
      <c r="J9" s="1603" t="s">
        <v>3</v>
      </c>
      <c r="K9" s="1604"/>
      <c r="L9" s="1605" t="s">
        <v>52</v>
      </c>
      <c r="M9" s="1608" t="s">
        <v>22</v>
      </c>
    </row>
    <row r="10" spans="1:13" ht="15" customHeight="1">
      <c r="A10" s="1596"/>
      <c r="B10" s="1597"/>
      <c r="C10" s="1611" t="s">
        <v>53</v>
      </c>
      <c r="D10" s="1613" t="s">
        <v>23</v>
      </c>
      <c r="E10" s="431" t="s">
        <v>323</v>
      </c>
      <c r="F10" s="1533" t="s">
        <v>23</v>
      </c>
      <c r="G10" s="431" t="s">
        <v>325</v>
      </c>
      <c r="H10" s="1533" t="s">
        <v>23</v>
      </c>
      <c r="I10" s="1615" t="s">
        <v>54</v>
      </c>
      <c r="J10" s="1535" t="s">
        <v>24</v>
      </c>
      <c r="K10" s="1533" t="s">
        <v>23</v>
      </c>
      <c r="L10" s="1606"/>
      <c r="M10" s="1609"/>
    </row>
    <row r="11" spans="1:13">
      <c r="A11" s="1596"/>
      <c r="B11" s="1597"/>
      <c r="C11" s="1612"/>
      <c r="D11" s="1614"/>
      <c r="E11" s="434" t="s">
        <v>324</v>
      </c>
      <c r="F11" s="1614"/>
      <c r="G11" s="434" t="s">
        <v>326</v>
      </c>
      <c r="H11" s="1614"/>
      <c r="I11" s="1616"/>
      <c r="J11" s="1612"/>
      <c r="K11" s="1614"/>
      <c r="L11" s="1606"/>
      <c r="M11" s="1609"/>
    </row>
    <row r="12" spans="1:13">
      <c r="A12" s="1596"/>
      <c r="B12" s="1597"/>
      <c r="C12" s="1536"/>
      <c r="D12" s="1534"/>
      <c r="E12" s="432" t="s">
        <v>502</v>
      </c>
      <c r="F12" s="1534"/>
      <c r="G12" s="432" t="s">
        <v>503</v>
      </c>
      <c r="H12" s="1534"/>
      <c r="I12" s="1617"/>
      <c r="J12" s="1536"/>
      <c r="K12" s="1534"/>
      <c r="L12" s="1607"/>
      <c r="M12" s="1610"/>
    </row>
    <row r="13" spans="1:13" ht="15.75" thickBot="1">
      <c r="A13" s="1598"/>
      <c r="B13" s="1599"/>
      <c r="C13" s="7">
        <v>-1</v>
      </c>
      <c r="D13" s="7">
        <v>-2</v>
      </c>
      <c r="E13" s="7">
        <v>-3</v>
      </c>
      <c r="F13" s="7">
        <v>-4</v>
      </c>
      <c r="G13" s="7">
        <v>-5</v>
      </c>
      <c r="H13" s="7">
        <v>-6</v>
      </c>
      <c r="I13" s="7" t="s">
        <v>25</v>
      </c>
      <c r="J13" s="7">
        <v>-8</v>
      </c>
      <c r="K13" s="7">
        <v>-9</v>
      </c>
      <c r="L13" s="7" t="s">
        <v>26</v>
      </c>
      <c r="M13" s="8" t="s">
        <v>27</v>
      </c>
    </row>
    <row r="14" spans="1:13" ht="15.75" thickTop="1">
      <c r="A14" s="1618" t="s">
        <v>34</v>
      </c>
      <c r="B14" s="1619"/>
      <c r="C14" s="9"/>
      <c r="D14" s="10"/>
      <c r="E14" s="9"/>
      <c r="F14" s="10"/>
      <c r="G14" s="9"/>
      <c r="H14" s="10"/>
      <c r="I14" s="11"/>
      <c r="J14" s="9"/>
      <c r="K14" s="10"/>
      <c r="L14" s="9"/>
      <c r="M14" s="12"/>
    </row>
    <row r="15" spans="1:13">
      <c r="A15" s="13" t="s">
        <v>28</v>
      </c>
      <c r="B15" s="14" t="s">
        <v>29</v>
      </c>
      <c r="C15" s="9"/>
      <c r="D15" s="10"/>
      <c r="E15" s="9"/>
      <c r="F15" s="10"/>
      <c r="G15" s="9"/>
      <c r="H15" s="10"/>
      <c r="I15" s="15"/>
      <c r="J15" s="9"/>
      <c r="K15" s="10"/>
      <c r="L15" s="9"/>
      <c r="M15" s="12"/>
    </row>
    <row r="16" spans="1:13">
      <c r="A16" s="16">
        <v>600</v>
      </c>
      <c r="B16" s="17" t="s">
        <v>36</v>
      </c>
      <c r="C16" s="18">
        <v>60123752</v>
      </c>
      <c r="D16" s="19">
        <v>43</v>
      </c>
      <c r="E16" s="20">
        <v>55800000</v>
      </c>
      <c r="F16" s="19">
        <v>43</v>
      </c>
      <c r="G16" s="20">
        <v>58150000</v>
      </c>
      <c r="H16" s="19">
        <v>43</v>
      </c>
      <c r="I16" s="19">
        <v>0</v>
      </c>
      <c r="J16" s="18">
        <v>38563996</v>
      </c>
      <c r="K16" s="19">
        <v>43</v>
      </c>
      <c r="L16" s="20">
        <v>19586004</v>
      </c>
      <c r="M16" s="21">
        <v>0.66300000000000003</v>
      </c>
    </row>
    <row r="17" spans="1:13">
      <c r="A17" s="16">
        <v>601</v>
      </c>
      <c r="B17" s="17" t="s">
        <v>37</v>
      </c>
      <c r="C17" s="18">
        <v>9250378</v>
      </c>
      <c r="D17" s="19">
        <v>42</v>
      </c>
      <c r="E17" s="20">
        <v>9222000</v>
      </c>
      <c r="F17" s="19">
        <v>42</v>
      </c>
      <c r="G17" s="20">
        <v>9622000</v>
      </c>
      <c r="H17" s="19">
        <v>42</v>
      </c>
      <c r="I17" s="19">
        <v>0</v>
      </c>
      <c r="J17" s="18">
        <v>6164433</v>
      </c>
      <c r="K17" s="19">
        <v>42</v>
      </c>
      <c r="L17" s="20">
        <v>3457567</v>
      </c>
      <c r="M17" s="21">
        <v>0.64100000000000001</v>
      </c>
    </row>
    <row r="18" spans="1:13">
      <c r="A18" s="16">
        <v>602</v>
      </c>
      <c r="B18" s="17" t="s">
        <v>38</v>
      </c>
      <c r="C18" s="18">
        <v>39724437</v>
      </c>
      <c r="D18" s="19">
        <v>17</v>
      </c>
      <c r="E18" s="20">
        <v>43128000</v>
      </c>
      <c r="F18" s="19">
        <v>17</v>
      </c>
      <c r="G18" s="20">
        <v>49078000</v>
      </c>
      <c r="H18" s="19">
        <v>17</v>
      </c>
      <c r="I18" s="19">
        <v>0</v>
      </c>
      <c r="J18" s="18">
        <v>13883204</v>
      </c>
      <c r="K18" s="19">
        <v>17</v>
      </c>
      <c r="L18" s="20">
        <v>35194796</v>
      </c>
      <c r="M18" s="21">
        <v>0.28299999999999997</v>
      </c>
    </row>
    <row r="19" spans="1:13">
      <c r="A19" s="16">
        <v>603</v>
      </c>
      <c r="B19" s="17" t="s">
        <v>39</v>
      </c>
      <c r="C19" s="19">
        <v>0</v>
      </c>
      <c r="D19" s="19">
        <v>0</v>
      </c>
      <c r="E19" s="19">
        <v>0</v>
      </c>
      <c r="F19" s="19">
        <v>0</v>
      </c>
      <c r="G19" s="19">
        <v>0</v>
      </c>
      <c r="H19" s="19">
        <v>0</v>
      </c>
      <c r="I19" s="19">
        <v>0</v>
      </c>
      <c r="J19" s="19">
        <v>0</v>
      </c>
      <c r="K19" s="19">
        <v>0</v>
      </c>
      <c r="L19" s="19">
        <v>0</v>
      </c>
      <c r="M19" s="21">
        <v>0</v>
      </c>
    </row>
    <row r="20" spans="1:13">
      <c r="A20" s="16">
        <v>604</v>
      </c>
      <c r="B20" s="17" t="s">
        <v>40</v>
      </c>
      <c r="C20" s="19">
        <v>0</v>
      </c>
      <c r="D20" s="19">
        <v>0</v>
      </c>
      <c r="E20" s="19">
        <v>0</v>
      </c>
      <c r="F20" s="19">
        <v>0</v>
      </c>
      <c r="G20" s="19">
        <v>0</v>
      </c>
      <c r="H20" s="19">
        <v>0</v>
      </c>
      <c r="I20" s="19">
        <v>0</v>
      </c>
      <c r="J20" s="19">
        <v>0</v>
      </c>
      <c r="K20" s="19">
        <v>0</v>
      </c>
      <c r="L20" s="19">
        <v>0</v>
      </c>
      <c r="M20" s="21">
        <v>0</v>
      </c>
    </row>
    <row r="21" spans="1:13">
      <c r="A21" s="16">
        <v>605</v>
      </c>
      <c r="B21" s="17" t="s">
        <v>41</v>
      </c>
      <c r="C21" s="19">
        <v>0</v>
      </c>
      <c r="D21" s="19">
        <v>0</v>
      </c>
      <c r="E21" s="19">
        <v>0</v>
      </c>
      <c r="F21" s="19">
        <v>0</v>
      </c>
      <c r="G21" s="19">
        <v>0</v>
      </c>
      <c r="H21" s="19">
        <v>0</v>
      </c>
      <c r="I21" s="19">
        <v>0</v>
      </c>
      <c r="J21" s="19">
        <v>0</v>
      </c>
      <c r="K21" s="19">
        <v>0</v>
      </c>
      <c r="L21" s="19">
        <v>0</v>
      </c>
      <c r="M21" s="21">
        <v>0</v>
      </c>
    </row>
    <row r="22" spans="1:13">
      <c r="A22" s="16">
        <v>606</v>
      </c>
      <c r="B22" s="17" t="s">
        <v>42</v>
      </c>
      <c r="C22" s="18">
        <v>165000</v>
      </c>
      <c r="D22" s="19">
        <v>0</v>
      </c>
      <c r="E22" s="19">
        <v>0</v>
      </c>
      <c r="F22" s="19">
        <v>0</v>
      </c>
      <c r="G22" s="20">
        <v>100000</v>
      </c>
      <c r="H22" s="19">
        <v>0</v>
      </c>
      <c r="I22" s="20">
        <v>100000</v>
      </c>
      <c r="J22" s="19">
        <v>0</v>
      </c>
      <c r="K22" s="19">
        <v>0</v>
      </c>
      <c r="L22" s="20">
        <v>100000</v>
      </c>
      <c r="M22" s="21">
        <v>0</v>
      </c>
    </row>
    <row r="23" spans="1:13">
      <c r="A23" s="22"/>
      <c r="B23" s="23" t="s">
        <v>55</v>
      </c>
      <c r="C23" s="24">
        <v>109263567</v>
      </c>
      <c r="D23" s="25">
        <v>33</v>
      </c>
      <c r="E23" s="26">
        <v>108150000</v>
      </c>
      <c r="F23" s="25">
        <v>33</v>
      </c>
      <c r="G23" s="26">
        <v>116950000</v>
      </c>
      <c r="H23" s="25">
        <v>103</v>
      </c>
      <c r="I23" s="26">
        <v>100000</v>
      </c>
      <c r="J23" s="26">
        <v>58611633</v>
      </c>
      <c r="K23" s="25">
        <v>103</v>
      </c>
      <c r="L23" s="26">
        <v>58338367</v>
      </c>
      <c r="M23" s="27">
        <v>33</v>
      </c>
    </row>
    <row r="24" spans="1:13">
      <c r="A24" s="16">
        <v>230</v>
      </c>
      <c r="B24" s="17" t="s">
        <v>43</v>
      </c>
      <c r="C24" s="19">
        <v>0</v>
      </c>
      <c r="D24" s="19">
        <v>0</v>
      </c>
      <c r="E24" s="19">
        <v>0</v>
      </c>
      <c r="F24" s="19">
        <v>0</v>
      </c>
      <c r="G24" s="19">
        <v>0</v>
      </c>
      <c r="H24" s="19">
        <v>0</v>
      </c>
      <c r="I24" s="19">
        <v>0</v>
      </c>
      <c r="J24" s="19">
        <v>0</v>
      </c>
      <c r="K24" s="19">
        <v>0</v>
      </c>
      <c r="L24" s="19">
        <v>0</v>
      </c>
      <c r="M24" s="21">
        <v>0</v>
      </c>
    </row>
    <row r="25" spans="1:13">
      <c r="A25" s="16">
        <v>231</v>
      </c>
      <c r="B25" s="17" t="s">
        <v>44</v>
      </c>
      <c r="C25" s="18">
        <v>57034906</v>
      </c>
      <c r="D25" s="19">
        <v>97</v>
      </c>
      <c r="E25" s="20">
        <v>30000000</v>
      </c>
      <c r="F25" s="19">
        <v>97</v>
      </c>
      <c r="G25" s="20">
        <v>173000000</v>
      </c>
      <c r="H25" s="19">
        <v>97</v>
      </c>
      <c r="I25" s="19">
        <v>0</v>
      </c>
      <c r="J25" s="18">
        <v>41682802</v>
      </c>
      <c r="K25" s="19">
        <v>97</v>
      </c>
      <c r="L25" s="20">
        <v>131317198</v>
      </c>
      <c r="M25" s="21">
        <v>0.24099999999999999</v>
      </c>
    </row>
    <row r="26" spans="1:13">
      <c r="A26" s="22"/>
      <c r="B26" s="23" t="s">
        <v>56</v>
      </c>
      <c r="C26" s="24">
        <v>57034906</v>
      </c>
      <c r="D26" s="25">
        <v>97</v>
      </c>
      <c r="E26" s="26">
        <v>30000000</v>
      </c>
      <c r="F26" s="25">
        <v>97</v>
      </c>
      <c r="G26" s="26">
        <v>173000000</v>
      </c>
      <c r="H26" s="25">
        <v>97</v>
      </c>
      <c r="I26" s="25">
        <v>0</v>
      </c>
      <c r="J26" s="24">
        <v>41682802</v>
      </c>
      <c r="K26" s="25">
        <v>97</v>
      </c>
      <c r="L26" s="26">
        <v>131317198</v>
      </c>
      <c r="M26" s="27">
        <v>0.24</v>
      </c>
    </row>
    <row r="27" spans="1:13">
      <c r="A27" s="16">
        <v>230</v>
      </c>
      <c r="B27" s="17" t="s">
        <v>43</v>
      </c>
      <c r="C27" s="19">
        <v>0</v>
      </c>
      <c r="D27" s="19">
        <v>0</v>
      </c>
      <c r="E27" s="19">
        <v>0</v>
      </c>
      <c r="F27" s="19">
        <v>0</v>
      </c>
      <c r="G27" s="19">
        <v>0</v>
      </c>
      <c r="H27" s="19">
        <v>0</v>
      </c>
      <c r="I27" s="19">
        <v>0</v>
      </c>
      <c r="J27" s="19">
        <v>0</v>
      </c>
      <c r="K27" s="19">
        <v>0</v>
      </c>
      <c r="L27" s="19">
        <v>0</v>
      </c>
      <c r="M27" s="21">
        <v>0</v>
      </c>
    </row>
    <row r="28" spans="1:13">
      <c r="A28" s="16">
        <v>231</v>
      </c>
      <c r="B28" s="17" t="s">
        <v>44</v>
      </c>
      <c r="C28" s="19">
        <v>0</v>
      </c>
      <c r="D28" s="19">
        <v>0</v>
      </c>
      <c r="E28" s="19">
        <v>0</v>
      </c>
      <c r="F28" s="19">
        <v>0</v>
      </c>
      <c r="G28" s="19">
        <v>0</v>
      </c>
      <c r="H28" s="19">
        <v>0</v>
      </c>
      <c r="I28" s="19">
        <v>0</v>
      </c>
      <c r="J28" s="19">
        <v>0</v>
      </c>
      <c r="K28" s="19">
        <v>0</v>
      </c>
      <c r="L28" s="19">
        <v>0</v>
      </c>
      <c r="M28" s="21">
        <v>0</v>
      </c>
    </row>
    <row r="29" spans="1:13">
      <c r="A29" s="22"/>
      <c r="B29" s="23" t="s">
        <v>57</v>
      </c>
      <c r="C29" s="25">
        <v>0</v>
      </c>
      <c r="D29" s="25">
        <v>0</v>
      </c>
      <c r="E29" s="25">
        <v>0</v>
      </c>
      <c r="F29" s="25">
        <v>0</v>
      </c>
      <c r="G29" s="25">
        <v>0</v>
      </c>
      <c r="H29" s="25">
        <v>0</v>
      </c>
      <c r="I29" s="25">
        <v>0</v>
      </c>
      <c r="J29" s="25">
        <v>0</v>
      </c>
      <c r="K29" s="25">
        <v>0</v>
      </c>
      <c r="L29" s="25">
        <v>0</v>
      </c>
      <c r="M29" s="27">
        <v>0</v>
      </c>
    </row>
    <row r="30" spans="1:13">
      <c r="A30" s="28"/>
      <c r="B30" s="29" t="s">
        <v>58</v>
      </c>
      <c r="C30" s="32">
        <v>57034906</v>
      </c>
      <c r="D30" s="30">
        <v>97</v>
      </c>
      <c r="E30" s="31">
        <v>30000000</v>
      </c>
      <c r="F30" s="30">
        <v>97</v>
      </c>
      <c r="G30" s="31">
        <v>173000000</v>
      </c>
      <c r="H30" s="30">
        <v>97</v>
      </c>
      <c r="I30" s="30">
        <v>0</v>
      </c>
      <c r="J30" s="32">
        <v>41682802</v>
      </c>
      <c r="K30" s="30">
        <v>96.7</v>
      </c>
      <c r="L30" s="32">
        <v>131317198</v>
      </c>
      <c r="M30" s="33">
        <v>97</v>
      </c>
    </row>
    <row r="31" spans="1:13">
      <c r="A31" s="28"/>
      <c r="B31" s="29" t="s">
        <v>59</v>
      </c>
      <c r="C31" s="32">
        <v>166298473</v>
      </c>
      <c r="D31" s="30">
        <v>47</v>
      </c>
      <c r="E31" s="31">
        <v>138150000</v>
      </c>
      <c r="F31" s="30">
        <v>47</v>
      </c>
      <c r="G31" s="31">
        <v>289950000</v>
      </c>
      <c r="H31" s="30">
        <v>200</v>
      </c>
      <c r="I31" s="31">
        <v>100000</v>
      </c>
      <c r="J31" s="31">
        <v>100294435</v>
      </c>
      <c r="K31" s="30">
        <v>200</v>
      </c>
      <c r="L31" s="31">
        <v>189655565</v>
      </c>
      <c r="M31" s="33">
        <v>47</v>
      </c>
    </row>
    <row r="32" spans="1:13">
      <c r="A32" s="22"/>
      <c r="B32" s="23" t="s">
        <v>60</v>
      </c>
      <c r="C32" s="25">
        <v>0</v>
      </c>
      <c r="D32" s="25"/>
      <c r="E32" s="25"/>
      <c r="F32" s="25"/>
      <c r="G32" s="25"/>
      <c r="H32" s="25"/>
      <c r="I32" s="25"/>
      <c r="J32" s="25">
        <v>0</v>
      </c>
      <c r="K32" s="25"/>
      <c r="L32" s="25"/>
      <c r="M32" s="27"/>
    </row>
    <row r="33" spans="1:13">
      <c r="A33" s="22"/>
      <c r="B33" s="23" t="s">
        <v>61</v>
      </c>
      <c r="C33" s="25">
        <v>0</v>
      </c>
      <c r="D33" s="25"/>
      <c r="E33" s="25"/>
      <c r="F33" s="25"/>
      <c r="G33" s="25"/>
      <c r="H33" s="25"/>
      <c r="I33" s="25"/>
      <c r="J33" s="25">
        <v>0</v>
      </c>
      <c r="K33" s="25"/>
      <c r="L33" s="25"/>
      <c r="M33" s="27"/>
    </row>
    <row r="34" spans="1:13" ht="15.75" thickBot="1">
      <c r="A34" s="28"/>
      <c r="B34" s="29" t="s">
        <v>62</v>
      </c>
      <c r="C34" s="32">
        <v>166298473</v>
      </c>
      <c r="D34" s="30"/>
      <c r="E34" s="30"/>
      <c r="F34" s="30"/>
      <c r="G34" s="30"/>
      <c r="H34" s="30"/>
      <c r="I34" s="30"/>
      <c r="J34" s="32">
        <v>100294435</v>
      </c>
      <c r="K34" s="30"/>
      <c r="L34" s="30"/>
      <c r="M34" s="33"/>
    </row>
    <row r="35" spans="1:13" ht="15.75" thickTop="1">
      <c r="A35" s="1620" t="s">
        <v>63</v>
      </c>
      <c r="B35" s="1621"/>
      <c r="C35" s="34"/>
      <c r="D35" s="35"/>
      <c r="E35" s="34"/>
      <c r="F35" s="35"/>
      <c r="G35" s="34"/>
      <c r="H35" s="35"/>
      <c r="I35" s="36"/>
      <c r="J35" s="34"/>
      <c r="K35" s="35"/>
      <c r="L35" s="34"/>
      <c r="M35" s="37"/>
    </row>
    <row r="36" spans="1:13">
      <c r="A36" s="38" t="s">
        <v>35</v>
      </c>
      <c r="B36" s="14" t="s">
        <v>29</v>
      </c>
      <c r="C36" s="9"/>
      <c r="D36" s="10"/>
      <c r="E36" s="9"/>
      <c r="F36" s="10"/>
      <c r="G36" s="9"/>
      <c r="H36" s="10"/>
      <c r="I36" s="15"/>
      <c r="J36" s="9"/>
      <c r="K36" s="10"/>
      <c r="L36" s="9"/>
      <c r="M36" s="12"/>
    </row>
    <row r="37" spans="1:13">
      <c r="A37" s="16"/>
      <c r="B37" s="39" t="s">
        <v>64</v>
      </c>
      <c r="C37" s="32">
        <v>109263567</v>
      </c>
      <c r="D37" s="30">
        <v>66</v>
      </c>
      <c r="E37" s="31">
        <v>108150000</v>
      </c>
      <c r="F37" s="30">
        <v>78</v>
      </c>
      <c r="G37" s="31">
        <v>116950000</v>
      </c>
      <c r="H37" s="30">
        <v>78</v>
      </c>
      <c r="I37" s="31">
        <v>100000</v>
      </c>
      <c r="J37" s="32">
        <v>58611633</v>
      </c>
      <c r="K37" s="30">
        <v>55</v>
      </c>
      <c r="L37" s="31">
        <v>58338367</v>
      </c>
      <c r="M37" s="33">
        <v>33</v>
      </c>
    </row>
    <row r="38" spans="1:13">
      <c r="A38" s="16" t="s">
        <v>65</v>
      </c>
      <c r="B38" s="40" t="s">
        <v>66</v>
      </c>
      <c r="C38" s="19"/>
      <c r="D38" s="19"/>
      <c r="E38" s="19"/>
      <c r="F38" s="19"/>
      <c r="G38" s="19"/>
      <c r="H38" s="19"/>
      <c r="I38" s="19"/>
      <c r="J38" s="19"/>
      <c r="K38" s="19"/>
      <c r="L38" s="19"/>
      <c r="M38" s="21"/>
    </row>
    <row r="39" spans="1:13">
      <c r="A39" s="16" t="s">
        <v>179</v>
      </c>
      <c r="B39" s="40" t="s">
        <v>180</v>
      </c>
      <c r="C39" s="18">
        <v>103891387</v>
      </c>
      <c r="D39" s="19">
        <v>63</v>
      </c>
      <c r="E39" s="20">
        <v>103850000</v>
      </c>
      <c r="F39" s="19">
        <v>75</v>
      </c>
      <c r="G39" s="20">
        <v>112650000</v>
      </c>
      <c r="H39" s="19">
        <v>75</v>
      </c>
      <c r="I39" s="20">
        <v>100000</v>
      </c>
      <c r="J39" s="18">
        <v>55148257</v>
      </c>
      <c r="K39" s="19">
        <v>52</v>
      </c>
      <c r="L39" s="20">
        <v>57501743</v>
      </c>
      <c r="M39" s="21">
        <v>0.49</v>
      </c>
    </row>
    <row r="40" spans="1:13" ht="18">
      <c r="A40" s="16" t="s">
        <v>181</v>
      </c>
      <c r="B40" s="40" t="s">
        <v>182</v>
      </c>
      <c r="C40" s="18">
        <v>5372180</v>
      </c>
      <c r="D40" s="19">
        <v>3</v>
      </c>
      <c r="E40" s="20">
        <v>4300000</v>
      </c>
      <c r="F40" s="19">
        <v>3</v>
      </c>
      <c r="G40" s="20">
        <v>4300000</v>
      </c>
      <c r="H40" s="19">
        <v>3</v>
      </c>
      <c r="I40" s="19">
        <v>0</v>
      </c>
      <c r="J40" s="18">
        <v>3463376</v>
      </c>
      <c r="K40" s="19">
        <v>3</v>
      </c>
      <c r="L40" s="20">
        <v>836624</v>
      </c>
      <c r="M40" s="21">
        <v>46</v>
      </c>
    </row>
    <row r="41" spans="1:13">
      <c r="A41" s="16"/>
      <c r="B41" s="39" t="s">
        <v>67</v>
      </c>
      <c r="C41" s="32">
        <v>57034906</v>
      </c>
      <c r="D41" s="30">
        <v>34</v>
      </c>
      <c r="E41" s="31">
        <v>108150000</v>
      </c>
      <c r="F41" s="30">
        <v>22</v>
      </c>
      <c r="G41" s="31">
        <v>116950000</v>
      </c>
      <c r="H41" s="30">
        <v>78</v>
      </c>
      <c r="I41" s="31">
        <v>100000</v>
      </c>
      <c r="J41" s="31">
        <v>58611633</v>
      </c>
      <c r="K41" s="30">
        <v>55</v>
      </c>
      <c r="L41" s="31">
        <v>58338367</v>
      </c>
      <c r="M41" s="33">
        <v>97</v>
      </c>
    </row>
    <row r="42" spans="1:13">
      <c r="A42" s="16" t="s">
        <v>65</v>
      </c>
      <c r="B42" s="40" t="s">
        <v>66</v>
      </c>
      <c r="C42" s="19"/>
      <c r="D42" s="19"/>
      <c r="E42" s="19"/>
      <c r="F42" s="19"/>
      <c r="G42" s="19"/>
      <c r="H42" s="19"/>
      <c r="I42" s="19"/>
      <c r="J42" s="19"/>
      <c r="K42" s="19"/>
      <c r="L42" s="19"/>
      <c r="M42" s="21"/>
    </row>
    <row r="43" spans="1:13">
      <c r="A43" s="16" t="s">
        <v>183</v>
      </c>
      <c r="B43" s="40" t="s">
        <v>184</v>
      </c>
      <c r="C43" s="18">
        <v>838774</v>
      </c>
      <c r="D43" s="19">
        <v>1</v>
      </c>
      <c r="E43" s="20">
        <v>1000000</v>
      </c>
      <c r="F43" s="19">
        <v>1</v>
      </c>
      <c r="G43" s="20">
        <v>1000000</v>
      </c>
      <c r="H43" s="19">
        <v>1</v>
      </c>
      <c r="I43" s="19">
        <v>0</v>
      </c>
      <c r="J43" s="19">
        <v>0</v>
      </c>
      <c r="K43" s="19">
        <v>0</v>
      </c>
      <c r="L43" s="20">
        <v>1000000</v>
      </c>
      <c r="M43" s="21">
        <v>0</v>
      </c>
    </row>
    <row r="44" spans="1:13">
      <c r="A44" s="16" t="s">
        <v>185</v>
      </c>
      <c r="B44" s="40" t="s">
        <v>186</v>
      </c>
      <c r="C44" s="18">
        <v>5370000</v>
      </c>
      <c r="D44" s="19">
        <v>3</v>
      </c>
      <c r="E44" s="20">
        <v>29000000</v>
      </c>
      <c r="F44" s="19">
        <v>21</v>
      </c>
      <c r="G44" s="20">
        <v>36890000</v>
      </c>
      <c r="H44" s="19">
        <v>21</v>
      </c>
      <c r="I44" s="19">
        <v>0</v>
      </c>
      <c r="J44" s="18">
        <v>36888000</v>
      </c>
      <c r="K44" s="19">
        <v>45</v>
      </c>
      <c r="L44" s="20">
        <v>2000</v>
      </c>
      <c r="M44" s="21">
        <v>100</v>
      </c>
    </row>
    <row r="45" spans="1:13" ht="18">
      <c r="A45" s="16" t="s">
        <v>187</v>
      </c>
      <c r="B45" s="40" t="s">
        <v>188</v>
      </c>
      <c r="C45" s="18">
        <v>50826132</v>
      </c>
      <c r="D45" s="19">
        <v>31</v>
      </c>
      <c r="E45" s="19">
        <v>0</v>
      </c>
      <c r="F45" s="19">
        <v>0</v>
      </c>
      <c r="G45" s="20">
        <v>10516000</v>
      </c>
      <c r="H45" s="19">
        <v>0</v>
      </c>
      <c r="I45" s="19">
        <v>0</v>
      </c>
      <c r="J45" s="19">
        <v>0</v>
      </c>
      <c r="K45" s="19">
        <v>0</v>
      </c>
      <c r="L45" s="20">
        <v>10516000</v>
      </c>
      <c r="M45" s="21">
        <v>0</v>
      </c>
    </row>
    <row r="46" spans="1:13" ht="18">
      <c r="A46" s="16" t="s">
        <v>189</v>
      </c>
      <c r="B46" s="40" t="s">
        <v>190</v>
      </c>
      <c r="C46" s="19">
        <v>0</v>
      </c>
      <c r="D46" s="19">
        <v>0</v>
      </c>
      <c r="E46" s="19">
        <v>0</v>
      </c>
      <c r="F46" s="19">
        <v>0</v>
      </c>
      <c r="G46" s="20">
        <v>124594000</v>
      </c>
      <c r="H46" s="19">
        <v>0</v>
      </c>
      <c r="I46" s="19">
        <v>0</v>
      </c>
      <c r="J46" s="18">
        <v>4794802</v>
      </c>
      <c r="K46" s="19">
        <v>0</v>
      </c>
      <c r="L46" s="20">
        <v>119799198</v>
      </c>
      <c r="M46" s="21">
        <v>0</v>
      </c>
    </row>
    <row r="47" spans="1:13">
      <c r="A47" s="16" t="s">
        <v>191</v>
      </c>
      <c r="B47" s="40" t="s">
        <v>192</v>
      </c>
      <c r="C47" s="19">
        <v>0</v>
      </c>
      <c r="D47" s="19">
        <v>0</v>
      </c>
      <c r="E47" s="19">
        <v>0</v>
      </c>
      <c r="F47" s="19">
        <v>0</v>
      </c>
      <c r="G47" s="19">
        <v>0</v>
      </c>
      <c r="H47" s="19">
        <v>0</v>
      </c>
      <c r="I47" s="19">
        <v>0</v>
      </c>
      <c r="J47" s="19">
        <v>0</v>
      </c>
      <c r="K47" s="19">
        <v>0</v>
      </c>
      <c r="L47" s="19">
        <v>0</v>
      </c>
      <c r="M47" s="21">
        <v>0</v>
      </c>
    </row>
    <row r="48" spans="1:13" ht="18">
      <c r="A48" s="16"/>
      <c r="B48" s="41" t="s">
        <v>56</v>
      </c>
      <c r="C48" s="24">
        <v>57034906</v>
      </c>
      <c r="D48" s="25">
        <v>34</v>
      </c>
      <c r="E48" s="26">
        <v>30000000</v>
      </c>
      <c r="F48" s="25">
        <v>22</v>
      </c>
      <c r="G48" s="26">
        <v>173000000</v>
      </c>
      <c r="H48" s="25">
        <v>22</v>
      </c>
      <c r="I48" s="25">
        <v>0</v>
      </c>
      <c r="J48" s="24">
        <v>41682802</v>
      </c>
      <c r="K48" s="25">
        <v>45</v>
      </c>
      <c r="L48" s="26">
        <v>131317198</v>
      </c>
      <c r="M48" s="27">
        <v>97</v>
      </c>
    </row>
    <row r="49" spans="1:21">
      <c r="A49" s="16" t="s">
        <v>65</v>
      </c>
      <c r="B49" s="40" t="s">
        <v>66</v>
      </c>
      <c r="C49" s="19"/>
      <c r="D49" s="19"/>
      <c r="E49" s="19"/>
      <c r="F49" s="19"/>
      <c r="G49" s="19"/>
      <c r="H49" s="19"/>
      <c r="I49" s="19"/>
      <c r="J49" s="19"/>
      <c r="K49" s="19"/>
      <c r="L49" s="19"/>
      <c r="M49" s="21"/>
    </row>
    <row r="50" spans="1:21" ht="18">
      <c r="A50" s="16"/>
      <c r="B50" s="41" t="s">
        <v>57</v>
      </c>
      <c r="C50" s="25">
        <v>0</v>
      </c>
      <c r="D50" s="25">
        <v>0</v>
      </c>
      <c r="E50" s="25">
        <v>0</v>
      </c>
      <c r="F50" s="25">
        <v>0</v>
      </c>
      <c r="G50" s="25">
        <v>0</v>
      </c>
      <c r="H50" s="25">
        <v>0</v>
      </c>
      <c r="I50" s="25">
        <v>0</v>
      </c>
      <c r="J50" s="25">
        <v>0</v>
      </c>
      <c r="K50" s="25">
        <v>0</v>
      </c>
      <c r="L50" s="25">
        <v>0</v>
      </c>
      <c r="M50" s="27">
        <v>0</v>
      </c>
    </row>
    <row r="51" spans="1:21">
      <c r="A51" s="16" t="s">
        <v>65</v>
      </c>
      <c r="B51" s="40" t="s">
        <v>66</v>
      </c>
      <c r="C51" s="19"/>
      <c r="D51" s="19"/>
      <c r="E51" s="19"/>
      <c r="F51" s="19"/>
      <c r="G51" s="19"/>
      <c r="H51" s="19"/>
      <c r="I51" s="19"/>
      <c r="J51" s="19"/>
      <c r="K51" s="19"/>
      <c r="L51" s="19"/>
      <c r="M51" s="21"/>
    </row>
    <row r="52" spans="1:21">
      <c r="A52" s="16" t="s">
        <v>65</v>
      </c>
      <c r="B52" s="40" t="s">
        <v>66</v>
      </c>
      <c r="C52" s="19"/>
      <c r="D52" s="19"/>
      <c r="E52" s="19"/>
      <c r="F52" s="19"/>
      <c r="G52" s="19"/>
      <c r="H52" s="19"/>
      <c r="I52" s="19"/>
      <c r="J52" s="19"/>
      <c r="K52" s="19"/>
      <c r="L52" s="19"/>
      <c r="M52" s="21"/>
    </row>
    <row r="53" spans="1:21" ht="15.75" thickBot="1">
      <c r="A53" s="16"/>
      <c r="B53" s="42" t="s">
        <v>62</v>
      </c>
      <c r="C53" s="43">
        <v>166298473</v>
      </c>
      <c r="D53" s="44"/>
      <c r="E53" s="45">
        <v>138150000</v>
      </c>
      <c r="F53" s="44"/>
      <c r="G53" s="45">
        <v>289950000</v>
      </c>
      <c r="H53" s="44">
        <v>100</v>
      </c>
      <c r="I53" s="45">
        <v>100000</v>
      </c>
      <c r="J53" s="45">
        <v>100294435</v>
      </c>
      <c r="K53" s="44">
        <v>100</v>
      </c>
      <c r="L53" s="45">
        <v>189655565</v>
      </c>
      <c r="M53" s="46"/>
    </row>
    <row r="54" spans="1:21" ht="15.75" thickTop="1">
      <c r="A54" s="1511"/>
      <c r="B54" s="1511"/>
      <c r="C54" s="1511"/>
      <c r="D54" s="1511"/>
      <c r="E54" s="1511"/>
      <c r="F54" s="1511"/>
      <c r="G54" s="1511"/>
      <c r="H54" s="1511"/>
      <c r="I54" s="1511"/>
      <c r="J54" s="1511"/>
      <c r="K54" s="1511"/>
      <c r="L54" s="1511"/>
      <c r="M54" s="1511"/>
    </row>
    <row r="55" spans="1:21">
      <c r="A55" s="412"/>
      <c r="B55" s="121"/>
      <c r="C55" s="121"/>
      <c r="D55" s="121"/>
      <c r="E55" s="121"/>
      <c r="F55" s="121"/>
      <c r="G55" s="121"/>
      <c r="H55" s="121"/>
      <c r="I55" s="121"/>
      <c r="J55" s="121"/>
      <c r="K55" s="121"/>
      <c r="L55" s="121"/>
      <c r="M55" s="121"/>
    </row>
    <row r="56" spans="1:21" ht="20.100000000000001" customHeight="1">
      <c r="A56" s="413" t="s">
        <v>653</v>
      </c>
      <c r="B56" s="394" t="s">
        <v>669</v>
      </c>
      <c r="C56" s="1300" t="s">
        <v>576</v>
      </c>
      <c r="D56" s="1301"/>
      <c r="E56" s="394" t="s">
        <v>577</v>
      </c>
      <c r="F56" s="1306"/>
      <c r="G56" s="1307"/>
      <c r="H56" s="394"/>
      <c r="I56" s="394"/>
      <c r="J56" s="394"/>
      <c r="K56" s="394"/>
      <c r="L56" s="394"/>
      <c r="M56" s="121"/>
    </row>
    <row r="57" spans="1:21" ht="18" customHeight="1">
      <c r="A57" s="414" t="s">
        <v>654</v>
      </c>
      <c r="B57" s="394" t="s">
        <v>579</v>
      </c>
      <c r="C57" s="1302"/>
      <c r="D57" s="1303"/>
      <c r="E57" s="394" t="s">
        <v>579</v>
      </c>
      <c r="F57" s="1306"/>
      <c r="G57" s="1307"/>
      <c r="H57" s="394"/>
      <c r="I57" s="394"/>
      <c r="J57" s="394"/>
      <c r="K57" s="394"/>
      <c r="L57" s="394"/>
      <c r="M57" s="121"/>
    </row>
    <row r="58" spans="1:21" ht="21" customHeight="1">
      <c r="A58" s="415" t="s">
        <v>655</v>
      </c>
      <c r="B58" s="394" t="s">
        <v>580</v>
      </c>
      <c r="C58" s="1304"/>
      <c r="D58" s="1305"/>
      <c r="E58" s="394" t="s">
        <v>580</v>
      </c>
      <c r="F58" s="1306"/>
      <c r="G58" s="1307"/>
      <c r="H58" s="394"/>
      <c r="I58" s="394"/>
      <c r="J58" s="394"/>
      <c r="K58" s="394"/>
      <c r="L58" s="394"/>
      <c r="M58" s="121"/>
    </row>
    <row r="59" spans="1:21" ht="15" customHeight="1"/>
    <row r="60" spans="1:21" ht="32.25" customHeight="1"/>
    <row r="61" spans="1:21" ht="51" customHeight="1">
      <c r="A61" s="121"/>
      <c r="B61" s="121"/>
      <c r="C61" s="788"/>
      <c r="D61" s="121"/>
      <c r="E61" s="121"/>
      <c r="F61" s="121"/>
      <c r="G61" s="121"/>
      <c r="H61" s="121"/>
      <c r="I61" s="121"/>
      <c r="J61" s="121"/>
      <c r="K61" s="121"/>
      <c r="L61" s="121"/>
      <c r="M61" s="121"/>
      <c r="N61" s="121"/>
      <c r="O61" s="121"/>
      <c r="P61" s="121"/>
      <c r="Q61" s="121"/>
      <c r="R61" s="121"/>
      <c r="S61" s="121"/>
      <c r="T61" s="121"/>
      <c r="U61" s="121"/>
    </row>
    <row r="62" spans="1:21" ht="18" customHeight="1">
      <c r="A62" s="121"/>
      <c r="B62" s="121"/>
      <c r="C62" s="788"/>
      <c r="D62" s="121"/>
      <c r="E62" s="121"/>
      <c r="F62" s="121"/>
      <c r="G62" s="121"/>
      <c r="H62" s="121"/>
      <c r="I62" s="121"/>
      <c r="J62" s="121"/>
      <c r="K62" s="121"/>
      <c r="L62" s="121"/>
      <c r="M62" s="121"/>
      <c r="N62" s="121"/>
      <c r="O62" s="121"/>
      <c r="P62" s="121"/>
      <c r="Q62" s="121"/>
      <c r="R62" s="121"/>
      <c r="S62" s="121"/>
      <c r="T62" s="121"/>
      <c r="U62" s="121"/>
    </row>
    <row r="63" spans="1:21" ht="15" customHeight="1">
      <c r="A63" s="121"/>
      <c r="B63" s="121"/>
      <c r="C63" s="788"/>
      <c r="D63" s="121"/>
      <c r="E63" s="121"/>
      <c r="F63" s="121"/>
      <c r="G63" s="121"/>
      <c r="H63" s="121"/>
      <c r="I63" s="121"/>
      <c r="J63" s="121"/>
      <c r="K63" s="121"/>
      <c r="L63" s="121"/>
      <c r="M63" s="121"/>
      <c r="N63" s="121"/>
      <c r="O63" s="121"/>
      <c r="P63" s="121"/>
      <c r="Q63" s="121"/>
      <c r="R63" s="121"/>
      <c r="S63" s="121"/>
      <c r="T63" s="121"/>
      <c r="U63" s="121"/>
    </row>
    <row r="64" spans="1:21" ht="15" customHeight="1">
      <c r="A64" s="121"/>
      <c r="B64" s="121"/>
      <c r="C64" s="1325" t="s">
        <v>68</v>
      </c>
      <c r="D64" s="1325"/>
      <c r="E64" s="1325"/>
      <c r="F64" s="1325"/>
      <c r="G64" s="1325"/>
      <c r="H64" s="1325"/>
      <c r="I64" s="1325"/>
      <c r="J64" s="1325"/>
      <c r="K64" s="1325"/>
      <c r="L64" s="1325"/>
      <c r="M64" s="1325"/>
      <c r="N64" s="1325"/>
      <c r="O64" s="1325"/>
      <c r="P64" s="1325"/>
      <c r="Q64" s="1325"/>
      <c r="R64" s="1325"/>
      <c r="S64" s="1325"/>
      <c r="T64" s="121"/>
      <c r="U64" s="121"/>
    </row>
    <row r="65" spans="1:21" ht="15" customHeight="1" thickBot="1">
      <c r="A65" s="121"/>
      <c r="B65" s="121"/>
      <c r="C65" s="1326" t="s">
        <v>582</v>
      </c>
      <c r="D65" s="1326"/>
      <c r="E65" s="1326"/>
      <c r="F65" s="1326"/>
      <c r="G65" s="1326"/>
      <c r="H65" s="1326"/>
      <c r="I65" s="1326"/>
      <c r="J65" s="1326"/>
      <c r="K65" s="1326"/>
      <c r="L65" s="1326"/>
      <c r="M65" s="1326"/>
      <c r="N65" s="1326"/>
      <c r="O65" s="1326"/>
      <c r="P65" s="1326"/>
      <c r="Q65" s="1326"/>
      <c r="R65" s="1326"/>
      <c r="S65" s="1326"/>
      <c r="T65" s="1326"/>
      <c r="U65" s="1326"/>
    </row>
    <row r="66" spans="1:21" ht="15" customHeight="1" thickTop="1">
      <c r="A66" s="1630"/>
      <c r="B66" s="1631"/>
      <c r="C66" s="1373" t="s">
        <v>0</v>
      </c>
      <c r="D66" s="1382" t="s">
        <v>28</v>
      </c>
      <c r="E66" s="1438"/>
      <c r="F66" s="1376" t="s">
        <v>45</v>
      </c>
      <c r="G66" s="1376" t="s">
        <v>1</v>
      </c>
      <c r="H66" s="1378" t="s">
        <v>2</v>
      </c>
      <c r="I66" s="1376" t="s">
        <v>3</v>
      </c>
      <c r="J66" s="1382" t="s">
        <v>4</v>
      </c>
      <c r="K66" s="1385" t="s">
        <v>5</v>
      </c>
      <c r="L66" s="1386"/>
      <c r="M66" s="1386"/>
      <c r="N66" s="1386"/>
      <c r="O66" s="1386"/>
      <c r="P66" s="1386"/>
      <c r="Q66" s="1386"/>
      <c r="R66" s="1386"/>
      <c r="S66" s="1386"/>
      <c r="T66" s="1386"/>
      <c r="U66" s="1387"/>
    </row>
    <row r="67" spans="1:21" ht="15" customHeight="1">
      <c r="A67" s="1630"/>
      <c r="B67" s="1631"/>
      <c r="C67" s="1374"/>
      <c r="D67" s="1383"/>
      <c r="E67" s="1439"/>
      <c r="F67" s="1377"/>
      <c r="G67" s="1377"/>
      <c r="H67" s="1379"/>
      <c r="I67" s="1381"/>
      <c r="J67" s="1383"/>
      <c r="K67" s="47">
        <v>230</v>
      </c>
      <c r="L67" s="47">
        <v>231</v>
      </c>
      <c r="M67" s="47">
        <v>600</v>
      </c>
      <c r="N67" s="47">
        <v>601</v>
      </c>
      <c r="O67" s="47">
        <v>602</v>
      </c>
      <c r="P67" s="47">
        <v>603</v>
      </c>
      <c r="Q67" s="47">
        <v>604</v>
      </c>
      <c r="R67" s="47">
        <v>605</v>
      </c>
      <c r="S67" s="1327">
        <v>606</v>
      </c>
      <c r="T67" s="1328"/>
      <c r="U67" s="48" t="s">
        <v>6</v>
      </c>
    </row>
    <row r="68" spans="1:21" ht="18" customHeight="1">
      <c r="A68" s="121"/>
      <c r="B68" s="121"/>
      <c r="C68" s="1375"/>
      <c r="D68" s="1384"/>
      <c r="E68" s="1440"/>
      <c r="F68" s="1333"/>
      <c r="G68" s="1333"/>
      <c r="H68" s="1380"/>
      <c r="I68" s="49" t="s">
        <v>7</v>
      </c>
      <c r="J68" s="1384"/>
      <c r="K68" s="50" t="s">
        <v>69</v>
      </c>
      <c r="L68" s="50" t="s">
        <v>70</v>
      </c>
      <c r="M68" s="50" t="s">
        <v>8</v>
      </c>
      <c r="N68" s="50" t="s">
        <v>71</v>
      </c>
      <c r="O68" s="50" t="s">
        <v>72</v>
      </c>
      <c r="P68" s="50" t="s">
        <v>73</v>
      </c>
      <c r="Q68" s="50" t="s">
        <v>74</v>
      </c>
      <c r="R68" s="50" t="s">
        <v>75</v>
      </c>
      <c r="S68" s="1329" t="s">
        <v>9</v>
      </c>
      <c r="T68" s="1330"/>
      <c r="U68" s="51" t="s">
        <v>6</v>
      </c>
    </row>
    <row r="69" spans="1:21" ht="15" customHeight="1">
      <c r="A69" s="121"/>
      <c r="B69" s="121"/>
      <c r="C69" s="52">
        <v>14</v>
      </c>
      <c r="D69" s="1314">
        <v>1130</v>
      </c>
      <c r="E69" s="1315"/>
      <c r="F69" s="53" t="s">
        <v>31</v>
      </c>
      <c r="G69" s="54">
        <v>1</v>
      </c>
      <c r="H69" s="55" t="s">
        <v>10</v>
      </c>
      <c r="I69" s="54">
        <v>2025</v>
      </c>
      <c r="J69" s="53" t="s">
        <v>11</v>
      </c>
      <c r="K69" s="56">
        <v>0</v>
      </c>
      <c r="L69" s="57">
        <v>30000000</v>
      </c>
      <c r="M69" s="57">
        <v>55800000</v>
      </c>
      <c r="N69" s="57">
        <v>9222000</v>
      </c>
      <c r="O69" s="57">
        <v>43128000</v>
      </c>
      <c r="P69" s="56">
        <v>0</v>
      </c>
      <c r="Q69" s="56">
        <v>0</v>
      </c>
      <c r="R69" s="56">
        <v>0</v>
      </c>
      <c r="S69" s="1318">
        <v>0</v>
      </c>
      <c r="T69" s="1319"/>
      <c r="U69" s="58">
        <v>138150000</v>
      </c>
    </row>
    <row r="70" spans="1:21" ht="15" customHeight="1">
      <c r="A70" s="121"/>
      <c r="B70" s="121"/>
      <c r="C70" s="52">
        <v>14</v>
      </c>
      <c r="D70" s="1314">
        <v>1130</v>
      </c>
      <c r="E70" s="1315"/>
      <c r="F70" s="53" t="s">
        <v>31</v>
      </c>
      <c r="G70" s="54">
        <v>1</v>
      </c>
      <c r="H70" s="55" t="s">
        <v>10</v>
      </c>
      <c r="I70" s="54">
        <v>2025</v>
      </c>
      <c r="J70" s="53" t="s">
        <v>12</v>
      </c>
      <c r="K70" s="56">
        <v>0</v>
      </c>
      <c r="L70" s="57">
        <v>173000000</v>
      </c>
      <c r="M70" s="57">
        <v>58150000</v>
      </c>
      <c r="N70" s="57">
        <v>9622000</v>
      </c>
      <c r="O70" s="57">
        <v>49078000</v>
      </c>
      <c r="P70" s="56">
        <v>0</v>
      </c>
      <c r="Q70" s="56">
        <v>0</v>
      </c>
      <c r="R70" s="56">
        <v>0</v>
      </c>
      <c r="S70" s="1316">
        <v>100000</v>
      </c>
      <c r="T70" s="1317"/>
      <c r="U70" s="58">
        <v>289950000</v>
      </c>
    </row>
    <row r="71" spans="1:21" ht="15" customHeight="1">
      <c r="A71" s="121"/>
      <c r="B71" s="121"/>
      <c r="C71" s="52">
        <v>14</v>
      </c>
      <c r="D71" s="1314">
        <v>1130</v>
      </c>
      <c r="E71" s="1315"/>
      <c r="F71" s="53" t="s">
        <v>31</v>
      </c>
      <c r="G71" s="54">
        <v>1</v>
      </c>
      <c r="H71" s="55" t="s">
        <v>10</v>
      </c>
      <c r="I71" s="54">
        <v>2025</v>
      </c>
      <c r="J71" s="53" t="s">
        <v>13</v>
      </c>
      <c r="K71" s="56">
        <v>0</v>
      </c>
      <c r="L71" s="57">
        <v>41682802</v>
      </c>
      <c r="M71" s="57">
        <v>38563996</v>
      </c>
      <c r="N71" s="57">
        <v>6164433</v>
      </c>
      <c r="O71" s="57">
        <v>13883204</v>
      </c>
      <c r="P71" s="56">
        <v>0</v>
      </c>
      <c r="Q71" s="56">
        <v>0</v>
      </c>
      <c r="R71" s="56">
        <v>0</v>
      </c>
      <c r="S71" s="1318">
        <v>0</v>
      </c>
      <c r="T71" s="1319"/>
      <c r="U71" s="58">
        <v>100294435</v>
      </c>
    </row>
    <row r="72" spans="1:21">
      <c r="A72" s="121"/>
      <c r="B72" s="121"/>
      <c r="C72" s="52">
        <v>14</v>
      </c>
      <c r="D72" s="1314">
        <v>1130</v>
      </c>
      <c r="E72" s="1315"/>
      <c r="F72" s="53" t="s">
        <v>31</v>
      </c>
      <c r="G72" s="54">
        <v>1</v>
      </c>
      <c r="H72" s="55" t="s">
        <v>10</v>
      </c>
      <c r="I72" s="54">
        <v>2025</v>
      </c>
      <c r="J72" s="53" t="s">
        <v>14</v>
      </c>
      <c r="K72" s="56">
        <v>0</v>
      </c>
      <c r="L72" s="56">
        <v>0</v>
      </c>
      <c r="M72" s="56">
        <v>0</v>
      </c>
      <c r="N72" s="56">
        <v>0</v>
      </c>
      <c r="O72" s="57">
        <v>4652210</v>
      </c>
      <c r="P72" s="56">
        <v>0</v>
      </c>
      <c r="Q72" s="56">
        <v>0</v>
      </c>
      <c r="R72" s="56">
        <v>0</v>
      </c>
      <c r="S72" s="1318">
        <v>0</v>
      </c>
      <c r="T72" s="1319"/>
      <c r="U72" s="58">
        <v>4652210</v>
      </c>
    </row>
    <row r="73" spans="1:21">
      <c r="A73" s="121"/>
      <c r="B73" s="121"/>
      <c r="C73" s="52">
        <v>14</v>
      </c>
      <c r="D73" s="1314">
        <v>1130</v>
      </c>
      <c r="E73" s="1315"/>
      <c r="F73" s="53" t="s">
        <v>31</v>
      </c>
      <c r="G73" s="54"/>
      <c r="H73" s="55" t="s">
        <v>6</v>
      </c>
      <c r="I73" s="54">
        <v>2025</v>
      </c>
      <c r="J73" s="53" t="s">
        <v>11</v>
      </c>
      <c r="K73" s="56">
        <v>0</v>
      </c>
      <c r="L73" s="57">
        <v>30000000</v>
      </c>
      <c r="M73" s="57">
        <v>55800000</v>
      </c>
      <c r="N73" s="57">
        <v>9222000</v>
      </c>
      <c r="O73" s="57">
        <v>43128000</v>
      </c>
      <c r="P73" s="56">
        <v>0</v>
      </c>
      <c r="Q73" s="56">
        <v>0</v>
      </c>
      <c r="R73" s="56">
        <v>0</v>
      </c>
      <c r="S73" s="1318">
        <v>0</v>
      </c>
      <c r="T73" s="1319"/>
      <c r="U73" s="58">
        <v>138150000</v>
      </c>
    </row>
    <row r="74" spans="1:21">
      <c r="A74" s="121"/>
      <c r="B74" s="121"/>
      <c r="C74" s="52">
        <v>14</v>
      </c>
      <c r="D74" s="1314">
        <v>1130</v>
      </c>
      <c r="E74" s="1315"/>
      <c r="F74" s="53" t="s">
        <v>31</v>
      </c>
      <c r="G74" s="54"/>
      <c r="H74" s="55" t="s">
        <v>6</v>
      </c>
      <c r="I74" s="54">
        <v>2025</v>
      </c>
      <c r="J74" s="53" t="s">
        <v>12</v>
      </c>
      <c r="K74" s="56">
        <v>0</v>
      </c>
      <c r="L74" s="57">
        <v>173000000</v>
      </c>
      <c r="M74" s="57">
        <v>58150000</v>
      </c>
      <c r="N74" s="57">
        <v>9622000</v>
      </c>
      <c r="O74" s="57">
        <v>44788000</v>
      </c>
      <c r="P74" s="56">
        <v>0</v>
      </c>
      <c r="Q74" s="56">
        <v>0</v>
      </c>
      <c r="R74" s="56">
        <v>0</v>
      </c>
      <c r="S74" s="1316">
        <v>100000</v>
      </c>
      <c r="T74" s="1317"/>
      <c r="U74" s="58">
        <v>285660000</v>
      </c>
    </row>
    <row r="75" spans="1:21">
      <c r="A75" s="121"/>
      <c r="B75" s="121"/>
      <c r="C75" s="52">
        <v>14</v>
      </c>
      <c r="D75" s="1314">
        <v>1130</v>
      </c>
      <c r="E75" s="1315"/>
      <c r="F75" s="53" t="s">
        <v>31</v>
      </c>
      <c r="G75" s="54"/>
      <c r="H75" s="55" t="s">
        <v>6</v>
      </c>
      <c r="I75" s="54">
        <v>2025</v>
      </c>
      <c r="J75" s="53" t="s">
        <v>13</v>
      </c>
      <c r="K75" s="56">
        <v>0</v>
      </c>
      <c r="L75" s="57">
        <v>41682802</v>
      </c>
      <c r="M75" s="57">
        <v>38563996</v>
      </c>
      <c r="N75" s="57">
        <v>6164433</v>
      </c>
      <c r="O75" s="57">
        <v>13883204</v>
      </c>
      <c r="P75" s="56">
        <v>0</v>
      </c>
      <c r="Q75" s="56">
        <v>0</v>
      </c>
      <c r="R75" s="56">
        <v>0</v>
      </c>
      <c r="S75" s="1318">
        <v>0</v>
      </c>
      <c r="T75" s="1319"/>
      <c r="U75" s="58">
        <v>100294435</v>
      </c>
    </row>
    <row r="76" spans="1:21">
      <c r="A76" s="121"/>
      <c r="B76" s="121"/>
      <c r="C76" s="52">
        <v>14</v>
      </c>
      <c r="D76" s="1314">
        <v>1130</v>
      </c>
      <c r="E76" s="1315"/>
      <c r="F76" s="53" t="s">
        <v>31</v>
      </c>
      <c r="G76" s="54"/>
      <c r="H76" s="55" t="s">
        <v>6</v>
      </c>
      <c r="I76" s="54">
        <v>2025</v>
      </c>
      <c r="J76" s="53" t="s">
        <v>14</v>
      </c>
      <c r="K76" s="56">
        <v>0</v>
      </c>
      <c r="L76" s="56">
        <v>0</v>
      </c>
      <c r="M76" s="56">
        <v>0</v>
      </c>
      <c r="N76" s="56">
        <v>0</v>
      </c>
      <c r="O76" s="57">
        <v>4652210</v>
      </c>
      <c r="P76" s="56">
        <v>0</v>
      </c>
      <c r="Q76" s="56">
        <v>0</v>
      </c>
      <c r="R76" s="56">
        <v>0</v>
      </c>
      <c r="S76" s="1318">
        <v>0</v>
      </c>
      <c r="T76" s="1319"/>
      <c r="U76" s="58">
        <v>4652210</v>
      </c>
    </row>
    <row r="77" spans="1:21">
      <c r="A77" s="121"/>
      <c r="B77" s="121"/>
      <c r="C77" s="52">
        <v>14</v>
      </c>
      <c r="D77" s="1314">
        <v>1130</v>
      </c>
      <c r="E77" s="1315"/>
      <c r="F77" s="53" t="s">
        <v>15</v>
      </c>
      <c r="G77" s="54"/>
      <c r="H77" s="55"/>
      <c r="I77" s="54">
        <v>2025</v>
      </c>
      <c r="J77" s="53"/>
      <c r="K77" s="56">
        <v>0</v>
      </c>
      <c r="L77" s="56"/>
      <c r="M77" s="56"/>
      <c r="N77" s="56"/>
      <c r="O77" s="56"/>
      <c r="P77" s="56"/>
      <c r="Q77" s="56"/>
      <c r="R77" s="56"/>
      <c r="S77" s="1318"/>
      <c r="T77" s="1319"/>
      <c r="U77" s="59"/>
    </row>
    <row r="78" spans="1:21">
      <c r="A78" s="121"/>
      <c r="B78" s="121"/>
      <c r="C78" s="52">
        <v>14</v>
      </c>
      <c r="D78" s="1314">
        <v>1130</v>
      </c>
      <c r="E78" s="1315"/>
      <c r="F78" s="53" t="s">
        <v>16</v>
      </c>
      <c r="G78" s="54"/>
      <c r="H78" s="55"/>
      <c r="I78" s="54">
        <v>2025</v>
      </c>
      <c r="J78" s="53"/>
      <c r="K78" s="56">
        <v>0</v>
      </c>
      <c r="L78" s="56"/>
      <c r="M78" s="56"/>
      <c r="N78" s="56"/>
      <c r="O78" s="56"/>
      <c r="P78" s="56"/>
      <c r="Q78" s="56"/>
      <c r="R78" s="56"/>
      <c r="S78" s="1318"/>
      <c r="T78" s="1319"/>
      <c r="U78" s="59"/>
    </row>
    <row r="79" spans="1:21">
      <c r="A79" s="121"/>
      <c r="B79" s="1320"/>
      <c r="C79" s="1320"/>
      <c r="D79" s="1320"/>
      <c r="E79" s="121"/>
      <c r="F79" s="121"/>
      <c r="G79" s="121"/>
      <c r="H79" s="121"/>
      <c r="I79" s="121"/>
      <c r="J79" s="121"/>
      <c r="K79" s="121"/>
      <c r="L79" s="121"/>
      <c r="M79" s="121"/>
      <c r="N79" s="121"/>
      <c r="O79" s="121"/>
      <c r="P79" s="121"/>
      <c r="Q79" s="121"/>
      <c r="R79" s="121"/>
      <c r="S79" s="121"/>
      <c r="T79" s="121"/>
      <c r="U79" s="121"/>
    </row>
    <row r="80" spans="1:21">
      <c r="A80" s="121"/>
      <c r="B80" s="121"/>
      <c r="C80" s="121"/>
      <c r="D80" s="121"/>
      <c r="E80" s="121"/>
      <c r="F80" s="1321" t="s">
        <v>586</v>
      </c>
      <c r="G80" s="394" t="s">
        <v>577</v>
      </c>
      <c r="H80" s="1306"/>
      <c r="I80" s="1307"/>
      <c r="J80" s="1321" t="s">
        <v>576</v>
      </c>
      <c r="K80" s="394" t="s">
        <v>577</v>
      </c>
      <c r="L80" s="1306"/>
      <c r="M80" s="1307"/>
      <c r="N80" s="121"/>
      <c r="O80" s="121"/>
      <c r="P80" s="121"/>
      <c r="Q80" s="121"/>
      <c r="R80" s="121"/>
      <c r="S80" s="121"/>
      <c r="T80" s="121"/>
      <c r="U80" s="121"/>
    </row>
    <row r="81" spans="1:21" ht="33" customHeight="1">
      <c r="A81" s="121"/>
      <c r="B81" s="121"/>
      <c r="C81" s="121"/>
      <c r="D81" s="121"/>
      <c r="E81" s="121"/>
      <c r="F81" s="1322"/>
      <c r="G81" s="394" t="s">
        <v>579</v>
      </c>
      <c r="H81" s="1306"/>
      <c r="I81" s="1307"/>
      <c r="J81" s="1322"/>
      <c r="K81" s="394" t="s">
        <v>579</v>
      </c>
      <c r="L81" s="1306"/>
      <c r="M81" s="1307"/>
      <c r="N81" s="121"/>
      <c r="O81" s="121"/>
      <c r="P81" s="121"/>
      <c r="Q81" s="121"/>
      <c r="R81" s="121"/>
      <c r="S81" s="121"/>
      <c r="T81" s="121"/>
      <c r="U81" s="121"/>
    </row>
    <row r="82" spans="1:21" ht="94.5" customHeight="1">
      <c r="A82" s="121"/>
      <c r="B82" s="121"/>
      <c r="C82" s="121"/>
      <c r="D82" s="121"/>
      <c r="E82" s="121"/>
      <c r="F82" s="1323"/>
      <c r="G82" s="394" t="s">
        <v>580</v>
      </c>
      <c r="H82" s="1306"/>
      <c r="I82" s="1307"/>
      <c r="J82" s="1323"/>
      <c r="K82" s="394" t="s">
        <v>580</v>
      </c>
      <c r="L82" s="1306"/>
      <c r="M82" s="1307"/>
      <c r="N82" s="121"/>
      <c r="O82" s="121"/>
      <c r="P82" s="121"/>
      <c r="Q82" s="121"/>
      <c r="R82" s="121"/>
      <c r="S82" s="121"/>
      <c r="T82" s="121"/>
      <c r="U82" s="121"/>
    </row>
    <row r="83" spans="1:21">
      <c r="A83" s="121"/>
      <c r="B83" s="121"/>
      <c r="C83" s="1313"/>
      <c r="D83" s="1313"/>
      <c r="E83" s="1313"/>
      <c r="F83" s="121"/>
      <c r="G83" s="121"/>
      <c r="H83" s="121"/>
      <c r="I83" s="121"/>
      <c r="J83" s="121"/>
      <c r="K83" s="121"/>
      <c r="L83" s="121"/>
      <c r="M83" s="121"/>
      <c r="N83" s="121"/>
      <c r="O83" s="121"/>
      <c r="P83" s="121"/>
      <c r="Q83" s="121"/>
      <c r="R83" s="121"/>
      <c r="S83" s="121"/>
      <c r="T83" s="121"/>
      <c r="U83" s="121"/>
    </row>
    <row r="85" spans="1:21" ht="63" customHeight="1"/>
    <row r="86" spans="1:21">
      <c r="A86" s="412"/>
      <c r="B86" s="121"/>
      <c r="C86" s="121"/>
      <c r="D86" s="121"/>
      <c r="E86" s="121"/>
      <c r="F86" s="121"/>
      <c r="G86" s="121"/>
      <c r="H86" s="121"/>
      <c r="I86" s="121"/>
      <c r="J86" s="121"/>
      <c r="K86" s="121"/>
      <c r="L86" s="121"/>
      <c r="M86" s="121"/>
      <c r="N86" s="121"/>
      <c r="O86" s="121"/>
      <c r="P86" s="121"/>
      <c r="Q86" s="121"/>
      <c r="R86" s="121"/>
    </row>
    <row r="87" spans="1:21">
      <c r="A87" s="1498" t="s">
        <v>78</v>
      </c>
      <c r="B87" s="1498"/>
      <c r="C87" s="1498"/>
      <c r="D87" s="1498"/>
      <c r="E87" s="1498"/>
      <c r="F87" s="1498"/>
      <c r="G87" s="1498"/>
      <c r="H87" s="1498"/>
      <c r="I87" s="1498"/>
      <c r="J87" s="1498"/>
      <c r="K87" s="1498"/>
      <c r="L87" s="1498"/>
      <c r="M87" s="1498"/>
      <c r="N87" s="1498"/>
      <c r="O87" s="1498"/>
      <c r="P87" s="1498"/>
      <c r="Q87" s="1498"/>
      <c r="R87" s="1498"/>
    </row>
    <row r="88" spans="1:21">
      <c r="A88" s="1499" t="s">
        <v>582</v>
      </c>
      <c r="B88" s="1499"/>
      <c r="C88" s="1499"/>
      <c r="D88" s="1499"/>
      <c r="E88" s="1499"/>
      <c r="F88" s="1499"/>
      <c r="G88" s="1499"/>
      <c r="H88" s="1499"/>
      <c r="I88" s="1499"/>
      <c r="J88" s="1499"/>
      <c r="K88" s="1499"/>
      <c r="L88" s="1499"/>
      <c r="M88" s="1499"/>
      <c r="N88" s="1499"/>
      <c r="O88" s="1499"/>
      <c r="P88" s="1499"/>
      <c r="Q88" s="1499"/>
      <c r="R88" s="1499"/>
    </row>
    <row r="89" spans="1:21" ht="15.75" thickBot="1">
      <c r="A89" s="1500" t="s">
        <v>17</v>
      </c>
      <c r="B89" s="1500"/>
      <c r="C89" s="1500"/>
      <c r="D89" s="1500"/>
      <c r="E89" s="1500"/>
      <c r="F89" s="1500"/>
      <c r="G89" s="1500"/>
      <c r="H89" s="1500"/>
      <c r="I89" s="1500"/>
      <c r="J89" s="1500"/>
      <c r="K89" s="1500"/>
      <c r="L89" s="1500"/>
      <c r="M89" s="1500"/>
      <c r="N89" s="1500"/>
      <c r="O89" s="1500"/>
      <c r="P89" s="1500"/>
      <c r="Q89" s="1500"/>
      <c r="R89" s="1500"/>
    </row>
    <row r="90" spans="1:21" ht="39" customHeight="1" thickTop="1">
      <c r="A90" s="60" t="s">
        <v>18</v>
      </c>
      <c r="B90" s="1501" t="s">
        <v>19</v>
      </c>
      <c r="C90" s="1501"/>
      <c r="D90" s="1501"/>
      <c r="E90" s="61" t="s">
        <v>20</v>
      </c>
      <c r="F90" s="1501">
        <v>14</v>
      </c>
      <c r="G90" s="1501"/>
      <c r="H90" s="1501"/>
      <c r="I90" s="1501"/>
      <c r="J90" s="1501"/>
      <c r="K90" s="1501"/>
      <c r="L90" s="1501"/>
      <c r="M90" s="1501"/>
      <c r="N90" s="1501"/>
      <c r="O90" s="1501"/>
      <c r="P90" s="1501"/>
      <c r="Q90" s="1501"/>
      <c r="R90" s="1502"/>
    </row>
    <row r="91" spans="1:21">
      <c r="A91" s="62" t="s">
        <v>322</v>
      </c>
      <c r="B91" s="1512" t="s">
        <v>31</v>
      </c>
      <c r="C91" s="1512"/>
      <c r="D91" s="1512"/>
      <c r="E91" s="63" t="s">
        <v>49</v>
      </c>
      <c r="F91" s="1513">
        <v>1130</v>
      </c>
      <c r="G91" s="1513"/>
      <c r="H91" s="1513"/>
      <c r="I91" s="1513"/>
      <c r="J91" s="1513"/>
      <c r="K91" s="1513"/>
      <c r="L91" s="1513"/>
      <c r="M91" s="1513"/>
      <c r="N91" s="1513"/>
      <c r="O91" s="1513"/>
      <c r="P91" s="1513"/>
      <c r="Q91" s="1513"/>
      <c r="R91" s="1514"/>
    </row>
    <row r="92" spans="1:21">
      <c r="A92" s="1515" t="s">
        <v>79</v>
      </c>
      <c r="B92" s="1518" t="s">
        <v>80</v>
      </c>
      <c r="C92" s="1521" t="s">
        <v>81</v>
      </c>
      <c r="D92" s="1524" t="s">
        <v>51</v>
      </c>
      <c r="E92" s="1525"/>
      <c r="F92" s="1526"/>
      <c r="G92" s="1527" t="s">
        <v>82</v>
      </c>
      <c r="H92" s="1528"/>
      <c r="I92" s="1529"/>
      <c r="J92" s="1527" t="s">
        <v>82</v>
      </c>
      <c r="K92" s="1528"/>
      <c r="L92" s="1529"/>
      <c r="M92" s="1527" t="s">
        <v>82</v>
      </c>
      <c r="N92" s="1528"/>
      <c r="O92" s="1529"/>
      <c r="P92" s="1527" t="s">
        <v>83</v>
      </c>
      <c r="Q92" s="1528"/>
      <c r="R92" s="1530"/>
    </row>
    <row r="93" spans="1:21" ht="18">
      <c r="A93" s="1516"/>
      <c r="B93" s="1519"/>
      <c r="C93" s="1522"/>
      <c r="D93" s="434" t="s">
        <v>327</v>
      </c>
      <c r="E93" s="427" t="s">
        <v>329</v>
      </c>
      <c r="F93" s="6" t="s">
        <v>331</v>
      </c>
      <c r="G93" s="431" t="s">
        <v>333</v>
      </c>
      <c r="H93" s="427" t="s">
        <v>335</v>
      </c>
      <c r="I93" s="429" t="s">
        <v>331</v>
      </c>
      <c r="J93" s="431" t="s">
        <v>333</v>
      </c>
      <c r="K93" s="1531" t="s">
        <v>84</v>
      </c>
      <c r="L93" s="1533" t="s">
        <v>85</v>
      </c>
      <c r="M93" s="1535" t="s">
        <v>86</v>
      </c>
      <c r="N93" s="1531" t="s">
        <v>87</v>
      </c>
      <c r="O93" s="1533" t="s">
        <v>88</v>
      </c>
      <c r="P93" s="1535" t="s">
        <v>89</v>
      </c>
      <c r="Q93" s="1531" t="s">
        <v>90</v>
      </c>
      <c r="R93" s="1505" t="s">
        <v>91</v>
      </c>
    </row>
    <row r="94" spans="1:21" ht="78.75" customHeight="1">
      <c r="A94" s="1517"/>
      <c r="B94" s="1520"/>
      <c r="C94" s="1523"/>
      <c r="D94" s="432" t="s">
        <v>328</v>
      </c>
      <c r="E94" s="428" t="s">
        <v>330</v>
      </c>
      <c r="F94" s="433" t="s">
        <v>332</v>
      </c>
      <c r="G94" s="432" t="s">
        <v>334</v>
      </c>
      <c r="H94" s="428" t="s">
        <v>336</v>
      </c>
      <c r="I94" s="430" t="s">
        <v>337</v>
      </c>
      <c r="J94" s="432" t="s">
        <v>338</v>
      </c>
      <c r="K94" s="1532"/>
      <c r="L94" s="1534"/>
      <c r="M94" s="1536"/>
      <c r="N94" s="1532"/>
      <c r="O94" s="1534"/>
      <c r="P94" s="1536"/>
      <c r="Q94" s="1532"/>
      <c r="R94" s="1506"/>
    </row>
    <row r="95" spans="1:21" ht="15.75" thickBot="1">
      <c r="A95" s="64"/>
      <c r="B95" s="7"/>
      <c r="C95" s="7"/>
      <c r="D95" s="7">
        <v>-1</v>
      </c>
      <c r="E95" s="7">
        <v>-2</v>
      </c>
      <c r="F95" s="7">
        <v>-3</v>
      </c>
      <c r="G95" s="7">
        <v>-4</v>
      </c>
      <c r="H95" s="7">
        <v>-5</v>
      </c>
      <c r="I95" s="7">
        <v>-6</v>
      </c>
      <c r="J95" s="7">
        <v>-7</v>
      </c>
      <c r="K95" s="7">
        <v>-8</v>
      </c>
      <c r="L95" s="7">
        <v>-9</v>
      </c>
      <c r="M95" s="7">
        <v>-10</v>
      </c>
      <c r="N95" s="7">
        <v>-11</v>
      </c>
      <c r="O95" s="7">
        <v>-12</v>
      </c>
      <c r="P95" s="7">
        <v>-13</v>
      </c>
      <c r="Q95" s="7">
        <v>-14</v>
      </c>
      <c r="R95" s="8">
        <v>-15</v>
      </c>
    </row>
    <row r="96" spans="1:21" ht="22.5" customHeight="1" thickTop="1">
      <c r="A96" s="1507" t="s">
        <v>92</v>
      </c>
      <c r="B96" s="1508"/>
      <c r="C96" s="9"/>
      <c r="D96" s="10"/>
      <c r="E96" s="9"/>
      <c r="F96" s="10"/>
      <c r="G96" s="9"/>
      <c r="H96" s="10"/>
      <c r="I96" s="11"/>
      <c r="J96" s="9"/>
      <c r="K96" s="10"/>
      <c r="L96" s="11"/>
      <c r="M96" s="9"/>
      <c r="N96" s="10"/>
      <c r="O96" s="11"/>
      <c r="P96" s="9"/>
      <c r="Q96" s="10"/>
      <c r="R96" s="65"/>
    </row>
    <row r="97" spans="1:18">
      <c r="A97" s="66" t="s">
        <v>179</v>
      </c>
      <c r="B97" s="67" t="s">
        <v>180</v>
      </c>
      <c r="C97" s="68" t="s">
        <v>517</v>
      </c>
      <c r="D97" s="69">
        <v>16141</v>
      </c>
      <c r="E97" s="69">
        <v>103891387</v>
      </c>
      <c r="F97" s="69">
        <v>6436</v>
      </c>
      <c r="G97" s="70">
        <v>18500</v>
      </c>
      <c r="H97" s="69">
        <v>103850000</v>
      </c>
      <c r="I97" s="70">
        <v>5613.5135140000002</v>
      </c>
      <c r="J97" s="70">
        <v>18500</v>
      </c>
      <c r="K97" s="69">
        <v>112650000</v>
      </c>
      <c r="L97" s="70">
        <v>6089.1891889999997</v>
      </c>
      <c r="M97" s="70">
        <v>10900</v>
      </c>
      <c r="N97" s="69">
        <v>55148257</v>
      </c>
      <c r="O97" s="70">
        <v>5059.4731190000002</v>
      </c>
      <c r="P97" s="70"/>
      <c r="Q97" s="70"/>
      <c r="R97" s="71"/>
    </row>
    <row r="98" spans="1:18" ht="18">
      <c r="A98" s="66" t="s">
        <v>181</v>
      </c>
      <c r="B98" s="67" t="s">
        <v>182</v>
      </c>
      <c r="C98" s="68" t="s">
        <v>178</v>
      </c>
      <c r="D98" s="70">
        <v>143</v>
      </c>
      <c r="E98" s="69">
        <v>5372180</v>
      </c>
      <c r="F98" s="69">
        <v>37568</v>
      </c>
      <c r="G98" s="70">
        <v>145</v>
      </c>
      <c r="H98" s="69">
        <v>4300000</v>
      </c>
      <c r="I98" s="70">
        <v>29655.172409999999</v>
      </c>
      <c r="J98" s="70">
        <v>145</v>
      </c>
      <c r="K98" s="69">
        <v>4300000</v>
      </c>
      <c r="L98" s="70">
        <v>29655.172409999999</v>
      </c>
      <c r="M98" s="70">
        <v>40</v>
      </c>
      <c r="N98" s="69">
        <v>3463376</v>
      </c>
      <c r="O98" s="70">
        <v>86584.4</v>
      </c>
      <c r="P98" s="70"/>
      <c r="Q98" s="70"/>
      <c r="R98" s="71"/>
    </row>
    <row r="99" spans="1:18">
      <c r="A99" s="66" t="s">
        <v>183</v>
      </c>
      <c r="B99" s="67" t="s">
        <v>184</v>
      </c>
      <c r="C99" s="68" t="s">
        <v>95</v>
      </c>
      <c r="D99" s="70">
        <v>15</v>
      </c>
      <c r="E99" s="69">
        <v>838774</v>
      </c>
      <c r="F99" s="69">
        <v>55918</v>
      </c>
      <c r="G99" s="70">
        <v>10</v>
      </c>
      <c r="H99" s="69">
        <v>1000000</v>
      </c>
      <c r="I99" s="70">
        <v>100000</v>
      </c>
      <c r="J99" s="70">
        <v>10</v>
      </c>
      <c r="K99" s="69">
        <v>1000000</v>
      </c>
      <c r="L99" s="70">
        <v>100000</v>
      </c>
      <c r="M99" s="70">
        <v>0</v>
      </c>
      <c r="N99" s="70">
        <v>0</v>
      </c>
      <c r="O99" s="70">
        <v>0</v>
      </c>
      <c r="P99" s="70"/>
      <c r="Q99" s="70"/>
      <c r="R99" s="71"/>
    </row>
    <row r="100" spans="1:18">
      <c r="A100" s="66" t="s">
        <v>185</v>
      </c>
      <c r="B100" s="67" t="s">
        <v>186</v>
      </c>
      <c r="C100" s="68" t="s">
        <v>95</v>
      </c>
      <c r="D100" s="70">
        <v>28</v>
      </c>
      <c r="E100" s="69">
        <v>5370000</v>
      </c>
      <c r="F100" s="69">
        <v>191786</v>
      </c>
      <c r="G100" s="70">
        <v>66</v>
      </c>
      <c r="H100" s="69">
        <v>29000000</v>
      </c>
      <c r="I100" s="70">
        <v>439393.93939999997</v>
      </c>
      <c r="J100" s="70">
        <v>66</v>
      </c>
      <c r="K100" s="69">
        <v>36890000</v>
      </c>
      <c r="L100" s="70">
        <v>558939.39390000002</v>
      </c>
      <c r="M100" s="70">
        <v>66</v>
      </c>
      <c r="N100" s="69">
        <v>36888000</v>
      </c>
      <c r="O100" s="70">
        <v>558909.09089999995</v>
      </c>
      <c r="P100" s="70"/>
      <c r="Q100" s="70"/>
      <c r="R100" s="71"/>
    </row>
    <row r="101" spans="1:18" ht="18">
      <c r="A101" s="66" t="s">
        <v>189</v>
      </c>
      <c r="B101" s="67" t="s">
        <v>190</v>
      </c>
      <c r="C101" s="68" t="s">
        <v>96</v>
      </c>
      <c r="D101" s="70">
        <v>686</v>
      </c>
      <c r="E101" s="69">
        <v>80826132</v>
      </c>
      <c r="F101" s="69">
        <v>117822</v>
      </c>
      <c r="G101" s="70"/>
      <c r="H101" s="70"/>
      <c r="I101" s="70"/>
      <c r="J101" s="70">
        <v>686</v>
      </c>
      <c r="K101" s="69">
        <v>124594000</v>
      </c>
      <c r="L101" s="70">
        <v>181623.90669999999</v>
      </c>
      <c r="M101" s="70"/>
      <c r="N101" s="69">
        <v>4794802</v>
      </c>
      <c r="O101" s="70">
        <v>0</v>
      </c>
      <c r="P101" s="70"/>
      <c r="Q101" s="70"/>
      <c r="R101" s="71"/>
    </row>
    <row r="102" spans="1:18" ht="18">
      <c r="A102" s="66" t="s">
        <v>187</v>
      </c>
      <c r="B102" s="67" t="s">
        <v>188</v>
      </c>
      <c r="C102" s="68" t="s">
        <v>96</v>
      </c>
      <c r="D102" s="70">
        <v>600</v>
      </c>
      <c r="E102" s="70">
        <v>0</v>
      </c>
      <c r="F102" s="70"/>
      <c r="G102" s="70"/>
      <c r="H102" s="70"/>
      <c r="I102" s="70"/>
      <c r="J102" s="70">
        <v>600</v>
      </c>
      <c r="K102" s="69">
        <v>10516000</v>
      </c>
      <c r="L102" s="70">
        <v>17526.666669999999</v>
      </c>
      <c r="M102" s="70">
        <v>0</v>
      </c>
      <c r="N102" s="70">
        <v>0</v>
      </c>
      <c r="O102" s="70">
        <v>0</v>
      </c>
      <c r="P102" s="70"/>
      <c r="Q102" s="70"/>
      <c r="R102" s="71"/>
    </row>
    <row r="103" spans="1:18">
      <c r="A103" s="66" t="s">
        <v>97</v>
      </c>
      <c r="B103" s="67" t="s">
        <v>6</v>
      </c>
      <c r="C103" s="68"/>
      <c r="D103" s="70"/>
      <c r="E103" s="69">
        <v>166298473</v>
      </c>
      <c r="F103" s="70"/>
      <c r="G103" s="70"/>
      <c r="H103" s="69">
        <v>138150000</v>
      </c>
      <c r="I103" s="70"/>
      <c r="J103" s="70"/>
      <c r="K103" s="69">
        <v>289950000</v>
      </c>
      <c r="L103" s="70"/>
      <c r="M103" s="70"/>
      <c r="N103" s="69">
        <v>100294435</v>
      </c>
      <c r="O103" s="70"/>
      <c r="P103" s="70"/>
      <c r="Q103" s="70"/>
      <c r="R103" s="71"/>
    </row>
    <row r="104" spans="1:18" ht="24" customHeight="1" thickBot="1">
      <c r="A104" s="1771" t="s">
        <v>98</v>
      </c>
      <c r="B104" s="1772"/>
      <c r="C104" s="9"/>
      <c r="D104" s="10"/>
      <c r="E104" s="9"/>
      <c r="F104" s="10"/>
      <c r="G104" s="9"/>
      <c r="H104" s="10"/>
      <c r="I104" s="11"/>
      <c r="J104" s="9"/>
      <c r="K104" s="10"/>
      <c r="L104" s="11"/>
      <c r="M104" s="9"/>
      <c r="N104" s="10"/>
      <c r="O104" s="11"/>
      <c r="P104" s="9"/>
      <c r="Q104" s="10"/>
      <c r="R104" s="65"/>
    </row>
    <row r="105" spans="1:18" ht="24" customHeight="1" thickTop="1">
      <c r="A105" s="1511"/>
      <c r="B105" s="1511"/>
      <c r="C105" s="1511"/>
      <c r="D105" s="1511"/>
      <c r="E105" s="1511"/>
      <c r="F105" s="1511"/>
      <c r="G105" s="1511"/>
      <c r="H105" s="1511"/>
      <c r="I105" s="1511"/>
      <c r="J105" s="1511"/>
      <c r="K105" s="1511"/>
      <c r="L105" s="1511"/>
      <c r="M105" s="1511"/>
      <c r="N105" s="1511"/>
      <c r="O105" s="1511"/>
      <c r="P105" s="1511"/>
      <c r="Q105" s="1511"/>
      <c r="R105" s="1511"/>
    </row>
    <row r="106" spans="1:18" ht="24" customHeight="1">
      <c r="A106" s="412"/>
      <c r="B106" s="121"/>
      <c r="C106" s="121"/>
      <c r="D106" s="121"/>
      <c r="E106" s="121"/>
      <c r="F106" s="121"/>
      <c r="G106" s="121"/>
      <c r="H106" s="121"/>
      <c r="I106" s="121"/>
      <c r="J106" s="121"/>
      <c r="K106" s="121"/>
      <c r="L106" s="121"/>
      <c r="M106" s="121"/>
      <c r="N106" s="121"/>
      <c r="O106" s="121"/>
      <c r="P106" s="121"/>
      <c r="Q106" s="121"/>
      <c r="R106" s="121"/>
    </row>
    <row r="107" spans="1:18" ht="36" customHeight="1">
      <c r="A107" s="121"/>
      <c r="B107" s="121"/>
      <c r="C107" s="1300" t="s">
        <v>586</v>
      </c>
      <c r="D107" s="1301"/>
      <c r="E107" s="394" t="s">
        <v>577</v>
      </c>
      <c r="F107" s="1306"/>
      <c r="G107" s="1307"/>
      <c r="H107" s="1300" t="s">
        <v>576</v>
      </c>
      <c r="I107" s="1301"/>
      <c r="J107" s="394" t="s">
        <v>577</v>
      </c>
      <c r="K107" s="1306"/>
      <c r="L107" s="1307"/>
      <c r="M107" s="121"/>
      <c r="N107" s="121"/>
      <c r="O107" s="121"/>
      <c r="P107" s="121"/>
      <c r="Q107" s="121"/>
      <c r="R107" s="121"/>
    </row>
    <row r="108" spans="1:18" ht="36" customHeight="1">
      <c r="A108" s="121"/>
      <c r="B108" s="121"/>
      <c r="C108" s="1302"/>
      <c r="D108" s="1303"/>
      <c r="E108" s="394" t="s">
        <v>579</v>
      </c>
      <c r="F108" s="1306"/>
      <c r="G108" s="1307"/>
      <c r="H108" s="1302"/>
      <c r="I108" s="1303"/>
      <c r="J108" s="394" t="s">
        <v>579</v>
      </c>
      <c r="K108" s="1306"/>
      <c r="L108" s="1307"/>
      <c r="M108" s="121"/>
      <c r="N108" s="121"/>
      <c r="O108" s="121"/>
      <c r="P108" s="121"/>
      <c r="Q108" s="121"/>
      <c r="R108" s="121"/>
    </row>
    <row r="109" spans="1:18" ht="36" customHeight="1">
      <c r="A109" s="121"/>
      <c r="B109" s="121"/>
      <c r="C109" s="1304"/>
      <c r="D109" s="1305"/>
      <c r="E109" s="394" t="s">
        <v>580</v>
      </c>
      <c r="F109" s="1306"/>
      <c r="G109" s="1307"/>
      <c r="H109" s="1304"/>
      <c r="I109" s="1305"/>
      <c r="J109" s="394" t="s">
        <v>580</v>
      </c>
      <c r="K109" s="1306"/>
      <c r="L109" s="1307"/>
      <c r="M109" s="121"/>
      <c r="N109" s="121"/>
      <c r="O109" s="121"/>
      <c r="P109" s="121"/>
      <c r="Q109" s="121"/>
      <c r="R109" s="121"/>
    </row>
    <row r="110" spans="1:18" ht="24" customHeight="1"/>
    <row r="111" spans="1:18" ht="24" customHeight="1"/>
    <row r="112" spans="1:18" ht="24" customHeight="1"/>
    <row r="113" spans="1:21" ht="24" customHeight="1">
      <c r="A113" s="883"/>
      <c r="B113" s="883"/>
      <c r="C113" s="1773" t="s">
        <v>146</v>
      </c>
      <c r="D113" s="1773"/>
      <c r="E113" s="1773"/>
      <c r="F113" s="1773"/>
      <c r="G113" s="1773"/>
      <c r="H113" s="1773"/>
      <c r="I113" s="1773"/>
      <c r="J113" s="1773"/>
      <c r="K113" s="1773"/>
      <c r="L113" s="1773"/>
      <c r="M113" s="1773"/>
      <c r="N113" s="1773"/>
      <c r="O113" s="1773"/>
      <c r="P113" s="1773"/>
      <c r="Q113" s="1773"/>
      <c r="R113" s="1773"/>
      <c r="S113" s="1773"/>
      <c r="T113" s="1773"/>
      <c r="U113" s="1773"/>
    </row>
    <row r="114" spans="1:21" ht="24" customHeight="1" thickBot="1">
      <c r="A114" s="883"/>
      <c r="B114" s="883"/>
      <c r="C114" s="1774" t="s">
        <v>582</v>
      </c>
      <c r="D114" s="1774"/>
      <c r="E114" s="1774"/>
      <c r="F114" s="1774"/>
      <c r="G114" s="1774"/>
      <c r="H114" s="1774"/>
      <c r="I114" s="1774"/>
      <c r="J114" s="1774"/>
      <c r="K114" s="1774"/>
      <c r="L114" s="1774"/>
      <c r="M114" s="1774"/>
      <c r="N114" s="1774"/>
      <c r="O114" s="1774"/>
      <c r="P114" s="1774"/>
      <c r="Q114" s="1774"/>
      <c r="R114" s="1774"/>
      <c r="S114" s="1774"/>
      <c r="T114" s="1774"/>
      <c r="U114" s="1774"/>
    </row>
    <row r="115" spans="1:21" ht="24" customHeight="1" thickTop="1" thickBot="1">
      <c r="A115" s="1775"/>
      <c r="B115" s="1775"/>
      <c r="C115" s="1776" t="s">
        <v>0</v>
      </c>
      <c r="D115" s="1765" t="s">
        <v>28</v>
      </c>
      <c r="E115" s="1765" t="s">
        <v>45</v>
      </c>
      <c r="F115" s="1765" t="s">
        <v>147</v>
      </c>
      <c r="G115" s="1766" t="s">
        <v>80</v>
      </c>
      <c r="H115" s="1766"/>
      <c r="I115" s="1765" t="s">
        <v>46</v>
      </c>
      <c r="J115" s="1765" t="s">
        <v>148</v>
      </c>
      <c r="K115" s="1767" t="s">
        <v>5</v>
      </c>
      <c r="L115" s="1767"/>
      <c r="M115" s="1767"/>
      <c r="N115" s="1767"/>
      <c r="O115" s="1767"/>
      <c r="P115" s="1767"/>
      <c r="Q115" s="1767"/>
      <c r="R115" s="1767"/>
      <c r="S115" s="1767"/>
      <c r="T115" s="1767"/>
      <c r="U115" s="1767"/>
    </row>
    <row r="116" spans="1:21" ht="24" customHeight="1" thickTop="1" thickBot="1">
      <c r="A116" s="883"/>
      <c r="B116" s="883"/>
      <c r="C116" s="1776"/>
      <c r="D116" s="1765"/>
      <c r="E116" s="1765"/>
      <c r="F116" s="1765"/>
      <c r="G116" s="1766"/>
      <c r="H116" s="1766"/>
      <c r="I116" s="1765"/>
      <c r="J116" s="1765"/>
      <c r="K116" s="1768" t="s">
        <v>6</v>
      </c>
      <c r="L116" s="884" t="s">
        <v>464</v>
      </c>
      <c r="M116" s="884" t="s">
        <v>465</v>
      </c>
      <c r="N116" s="884" t="s">
        <v>457</v>
      </c>
      <c r="O116" s="884" t="s">
        <v>458</v>
      </c>
      <c r="P116" s="884" t="s">
        <v>459</v>
      </c>
      <c r="Q116" s="1769" t="s">
        <v>460</v>
      </c>
      <c r="R116" s="1769"/>
      <c r="S116" s="884" t="s">
        <v>461</v>
      </c>
      <c r="T116" s="884" t="s">
        <v>462</v>
      </c>
      <c r="U116" s="885" t="s">
        <v>463</v>
      </c>
    </row>
    <row r="117" spans="1:21" ht="24" customHeight="1" thickTop="1">
      <c r="A117" s="883"/>
      <c r="B117" s="883"/>
      <c r="C117" s="1776"/>
      <c r="D117" s="1765"/>
      <c r="E117" s="1765"/>
      <c r="F117" s="1765"/>
      <c r="G117" s="1766"/>
      <c r="H117" s="1766"/>
      <c r="I117" s="1765"/>
      <c r="J117" s="1765"/>
      <c r="K117" s="1768"/>
      <c r="L117" s="886" t="s">
        <v>467</v>
      </c>
      <c r="M117" s="886" t="s">
        <v>468</v>
      </c>
      <c r="N117" s="886" t="s">
        <v>8</v>
      </c>
      <c r="O117" s="886" t="s">
        <v>469</v>
      </c>
      <c r="P117" s="886" t="s">
        <v>470</v>
      </c>
      <c r="Q117" s="1770" t="s">
        <v>471</v>
      </c>
      <c r="R117" s="1770"/>
      <c r="S117" s="886" t="s">
        <v>472</v>
      </c>
      <c r="T117" s="886" t="s">
        <v>473</v>
      </c>
      <c r="U117" s="887" t="s">
        <v>149</v>
      </c>
    </row>
    <row r="118" spans="1:21" ht="24.95" customHeight="1">
      <c r="A118" s="883"/>
      <c r="B118" s="883"/>
      <c r="C118" s="888" t="s">
        <v>433</v>
      </c>
      <c r="D118" s="889" t="s">
        <v>450</v>
      </c>
      <c r="E118" s="890" t="s">
        <v>31</v>
      </c>
      <c r="F118" s="889" t="s">
        <v>179</v>
      </c>
      <c r="G118" s="1763" t="s">
        <v>180</v>
      </c>
      <c r="H118" s="1763"/>
      <c r="I118" s="891" t="s">
        <v>11</v>
      </c>
      <c r="J118" s="892">
        <v>18500</v>
      </c>
      <c r="K118" s="893">
        <v>103850000</v>
      </c>
      <c r="L118" s="893">
        <v>0</v>
      </c>
      <c r="M118" s="893">
        <v>0</v>
      </c>
      <c r="N118" s="893">
        <v>55800000</v>
      </c>
      <c r="O118" s="893">
        <v>9222000</v>
      </c>
      <c r="P118" s="893">
        <v>38828000</v>
      </c>
      <c r="Q118" s="1764">
        <v>0</v>
      </c>
      <c r="R118" s="1764"/>
      <c r="S118" s="893">
        <v>0</v>
      </c>
      <c r="T118" s="893">
        <v>0</v>
      </c>
      <c r="U118" s="894">
        <v>0</v>
      </c>
    </row>
    <row r="119" spans="1:21" ht="24.95" customHeight="1">
      <c r="A119" s="883"/>
      <c r="B119" s="883"/>
      <c r="C119" s="888" t="s">
        <v>433</v>
      </c>
      <c r="D119" s="889" t="s">
        <v>450</v>
      </c>
      <c r="E119" s="890" t="s">
        <v>31</v>
      </c>
      <c r="F119" s="889" t="s">
        <v>179</v>
      </c>
      <c r="G119" s="1763" t="s">
        <v>180</v>
      </c>
      <c r="H119" s="1763"/>
      <c r="I119" s="891" t="s">
        <v>12</v>
      </c>
      <c r="J119" s="892">
        <v>18500</v>
      </c>
      <c r="K119" s="893">
        <v>112650000</v>
      </c>
      <c r="L119" s="893">
        <v>0</v>
      </c>
      <c r="M119" s="893">
        <v>0</v>
      </c>
      <c r="N119" s="893">
        <v>58150000</v>
      </c>
      <c r="O119" s="893">
        <v>9622000</v>
      </c>
      <c r="P119" s="893">
        <v>44778000</v>
      </c>
      <c r="Q119" s="1764"/>
      <c r="R119" s="1764"/>
      <c r="S119" s="893">
        <v>0</v>
      </c>
      <c r="T119" s="893">
        <v>0</v>
      </c>
      <c r="U119" s="894">
        <v>100000</v>
      </c>
    </row>
    <row r="120" spans="1:21" ht="24.95" customHeight="1">
      <c r="A120" s="883"/>
      <c r="B120" s="883"/>
      <c r="C120" s="888" t="s">
        <v>433</v>
      </c>
      <c r="D120" s="889" t="s">
        <v>450</v>
      </c>
      <c r="E120" s="890" t="s">
        <v>31</v>
      </c>
      <c r="F120" s="889" t="s">
        <v>179</v>
      </c>
      <c r="G120" s="1763" t="s">
        <v>180</v>
      </c>
      <c r="H120" s="1763"/>
      <c r="I120" s="891" t="s">
        <v>13</v>
      </c>
      <c r="J120" s="892">
        <v>10900</v>
      </c>
      <c r="K120" s="893">
        <v>10419828</v>
      </c>
      <c r="L120" s="893">
        <v>0</v>
      </c>
      <c r="M120" s="893">
        <v>0</v>
      </c>
      <c r="N120" s="893">
        <v>38563996</v>
      </c>
      <c r="O120" s="893">
        <v>6164433</v>
      </c>
      <c r="P120" s="893">
        <v>10419828</v>
      </c>
      <c r="Q120" s="1764">
        <v>0</v>
      </c>
      <c r="R120" s="1764"/>
      <c r="S120" s="893">
        <v>0</v>
      </c>
      <c r="T120" s="893">
        <v>0</v>
      </c>
      <c r="U120" s="894">
        <v>0</v>
      </c>
    </row>
    <row r="121" spans="1:21" ht="24.95" customHeight="1">
      <c r="A121" s="883"/>
      <c r="B121" s="883"/>
      <c r="C121" s="888" t="s">
        <v>433</v>
      </c>
      <c r="D121" s="889" t="s">
        <v>450</v>
      </c>
      <c r="E121" s="890" t="s">
        <v>31</v>
      </c>
      <c r="F121" s="889" t="s">
        <v>181</v>
      </c>
      <c r="G121" s="1763" t="s">
        <v>182</v>
      </c>
      <c r="H121" s="1763"/>
      <c r="I121" s="891" t="s">
        <v>11</v>
      </c>
      <c r="J121" s="892">
        <v>145</v>
      </c>
      <c r="K121" s="893">
        <v>4300000</v>
      </c>
      <c r="L121" s="893">
        <v>0</v>
      </c>
      <c r="M121" s="893">
        <v>0</v>
      </c>
      <c r="N121" s="893">
        <v>0</v>
      </c>
      <c r="O121" s="893">
        <v>0</v>
      </c>
      <c r="P121" s="893">
        <v>4300000</v>
      </c>
      <c r="Q121" s="1764">
        <v>0</v>
      </c>
      <c r="R121" s="1764"/>
      <c r="S121" s="893">
        <v>0</v>
      </c>
      <c r="T121" s="893">
        <v>0</v>
      </c>
      <c r="U121" s="894">
        <v>0</v>
      </c>
    </row>
    <row r="122" spans="1:21" ht="24.95" customHeight="1">
      <c r="A122" s="883"/>
      <c r="B122" s="883"/>
      <c r="C122" s="888" t="s">
        <v>433</v>
      </c>
      <c r="D122" s="889" t="s">
        <v>450</v>
      </c>
      <c r="E122" s="890" t="s">
        <v>31</v>
      </c>
      <c r="F122" s="889" t="s">
        <v>181</v>
      </c>
      <c r="G122" s="1763" t="s">
        <v>182</v>
      </c>
      <c r="H122" s="1763"/>
      <c r="I122" s="891" t="s">
        <v>12</v>
      </c>
      <c r="J122" s="892">
        <v>145</v>
      </c>
      <c r="K122" s="893">
        <v>4300000</v>
      </c>
      <c r="L122" s="893">
        <v>0</v>
      </c>
      <c r="M122" s="893">
        <v>0</v>
      </c>
      <c r="N122" s="893">
        <v>0</v>
      </c>
      <c r="O122" s="893">
        <v>0</v>
      </c>
      <c r="P122" s="893">
        <v>4300000</v>
      </c>
      <c r="Q122" s="1764">
        <v>0</v>
      </c>
      <c r="R122" s="1764"/>
      <c r="S122" s="893">
        <v>0</v>
      </c>
      <c r="T122" s="893">
        <v>0</v>
      </c>
      <c r="U122" s="894">
        <v>0</v>
      </c>
    </row>
    <row r="123" spans="1:21" ht="24.95" customHeight="1">
      <c r="A123" s="883"/>
      <c r="B123" s="883"/>
      <c r="C123" s="888" t="s">
        <v>433</v>
      </c>
      <c r="D123" s="889" t="s">
        <v>450</v>
      </c>
      <c r="E123" s="890" t="s">
        <v>31</v>
      </c>
      <c r="F123" s="889" t="s">
        <v>181</v>
      </c>
      <c r="G123" s="1763" t="s">
        <v>182</v>
      </c>
      <c r="H123" s="1763"/>
      <c r="I123" s="891" t="s">
        <v>13</v>
      </c>
      <c r="J123" s="892">
        <v>40</v>
      </c>
      <c r="K123" s="893">
        <v>3463376</v>
      </c>
      <c r="L123" s="893">
        <v>0</v>
      </c>
      <c r="M123" s="893">
        <v>0</v>
      </c>
      <c r="N123" s="893">
        <v>0</v>
      </c>
      <c r="O123" s="893">
        <v>0</v>
      </c>
      <c r="P123" s="893">
        <v>3463376</v>
      </c>
      <c r="Q123" s="1764">
        <v>0</v>
      </c>
      <c r="R123" s="1764"/>
      <c r="S123" s="893">
        <v>0</v>
      </c>
      <c r="T123" s="893">
        <v>0</v>
      </c>
      <c r="U123" s="894">
        <v>0</v>
      </c>
    </row>
    <row r="124" spans="1:21" ht="24.95" customHeight="1">
      <c r="A124" s="883"/>
      <c r="B124" s="883"/>
      <c r="C124" s="888" t="s">
        <v>433</v>
      </c>
      <c r="D124" s="889" t="s">
        <v>450</v>
      </c>
      <c r="E124" s="890" t="s">
        <v>31</v>
      </c>
      <c r="F124" s="889" t="s">
        <v>183</v>
      </c>
      <c r="G124" s="1763" t="s">
        <v>184</v>
      </c>
      <c r="H124" s="1763"/>
      <c r="I124" s="891" t="s">
        <v>11</v>
      </c>
      <c r="J124" s="892">
        <v>10</v>
      </c>
      <c r="K124" s="893">
        <v>1000000</v>
      </c>
      <c r="L124" s="893">
        <v>0</v>
      </c>
      <c r="M124" s="893">
        <v>1000000</v>
      </c>
      <c r="N124" s="893">
        <v>0</v>
      </c>
      <c r="O124" s="893">
        <v>0</v>
      </c>
      <c r="P124" s="893">
        <v>0</v>
      </c>
      <c r="Q124" s="1764">
        <v>0</v>
      </c>
      <c r="R124" s="1764"/>
      <c r="S124" s="893">
        <v>0</v>
      </c>
      <c r="T124" s="893">
        <v>0</v>
      </c>
      <c r="U124" s="894">
        <v>0</v>
      </c>
    </row>
    <row r="125" spans="1:21" ht="24.95" customHeight="1">
      <c r="A125" s="883"/>
      <c r="B125" s="883"/>
      <c r="C125" s="888" t="s">
        <v>433</v>
      </c>
      <c r="D125" s="889" t="s">
        <v>450</v>
      </c>
      <c r="E125" s="890" t="s">
        <v>31</v>
      </c>
      <c r="F125" s="889" t="s">
        <v>183</v>
      </c>
      <c r="G125" s="1763" t="s">
        <v>184</v>
      </c>
      <c r="H125" s="1763"/>
      <c r="I125" s="891" t="s">
        <v>12</v>
      </c>
      <c r="J125" s="892">
        <v>10</v>
      </c>
      <c r="K125" s="893">
        <v>1000000</v>
      </c>
      <c r="L125" s="893">
        <v>0</v>
      </c>
      <c r="M125" s="893">
        <v>1000000</v>
      </c>
      <c r="N125" s="893">
        <v>0</v>
      </c>
      <c r="O125" s="893">
        <v>0</v>
      </c>
      <c r="P125" s="893">
        <v>0</v>
      </c>
      <c r="Q125" s="1764">
        <v>0</v>
      </c>
      <c r="R125" s="1764"/>
      <c r="S125" s="893">
        <v>0</v>
      </c>
      <c r="T125" s="893">
        <v>0</v>
      </c>
      <c r="U125" s="894">
        <v>0</v>
      </c>
    </row>
    <row r="126" spans="1:21" ht="24.95" customHeight="1">
      <c r="A126" s="883"/>
      <c r="B126" s="883"/>
      <c r="C126" s="888" t="s">
        <v>433</v>
      </c>
      <c r="D126" s="889" t="s">
        <v>450</v>
      </c>
      <c r="E126" s="890" t="s">
        <v>31</v>
      </c>
      <c r="F126" s="889" t="s">
        <v>183</v>
      </c>
      <c r="G126" s="1763" t="s">
        <v>184</v>
      </c>
      <c r="H126" s="1763"/>
      <c r="I126" s="891" t="s">
        <v>13</v>
      </c>
      <c r="J126" s="892">
        <v>0</v>
      </c>
      <c r="K126" s="893">
        <v>0</v>
      </c>
      <c r="L126" s="893">
        <v>0</v>
      </c>
      <c r="M126" s="893">
        <v>0</v>
      </c>
      <c r="N126" s="893">
        <v>0</v>
      </c>
      <c r="O126" s="893">
        <v>0</v>
      </c>
      <c r="P126" s="893">
        <v>0</v>
      </c>
      <c r="Q126" s="1764">
        <v>0</v>
      </c>
      <c r="R126" s="1764"/>
      <c r="S126" s="893">
        <v>0</v>
      </c>
      <c r="T126" s="893">
        <v>0</v>
      </c>
      <c r="U126" s="894">
        <v>0</v>
      </c>
    </row>
    <row r="127" spans="1:21" ht="24.95" customHeight="1">
      <c r="A127" s="883"/>
      <c r="B127" s="883"/>
      <c r="C127" s="888" t="s">
        <v>433</v>
      </c>
      <c r="D127" s="889" t="s">
        <v>450</v>
      </c>
      <c r="E127" s="890" t="s">
        <v>31</v>
      </c>
      <c r="F127" s="889" t="s">
        <v>185</v>
      </c>
      <c r="G127" s="1763" t="s">
        <v>186</v>
      </c>
      <c r="H127" s="1763"/>
      <c r="I127" s="891" t="s">
        <v>11</v>
      </c>
      <c r="J127" s="892"/>
      <c r="K127" s="893">
        <v>29000000</v>
      </c>
      <c r="L127" s="893">
        <v>0</v>
      </c>
      <c r="M127" s="893">
        <v>29000000</v>
      </c>
      <c r="N127" s="893">
        <v>0</v>
      </c>
      <c r="O127" s="893">
        <v>0</v>
      </c>
      <c r="P127" s="893">
        <v>0</v>
      </c>
      <c r="Q127" s="1764">
        <v>0</v>
      </c>
      <c r="R127" s="1764"/>
      <c r="S127" s="893">
        <v>0</v>
      </c>
      <c r="T127" s="893">
        <v>0</v>
      </c>
      <c r="U127" s="894">
        <v>0</v>
      </c>
    </row>
    <row r="128" spans="1:21" ht="24.95" customHeight="1">
      <c r="A128" s="883"/>
      <c r="B128" s="883"/>
      <c r="C128" s="888" t="s">
        <v>433</v>
      </c>
      <c r="D128" s="889" t="s">
        <v>450</v>
      </c>
      <c r="E128" s="890" t="s">
        <v>31</v>
      </c>
      <c r="F128" s="889" t="s">
        <v>185</v>
      </c>
      <c r="G128" s="1763" t="s">
        <v>186</v>
      </c>
      <c r="H128" s="1763"/>
      <c r="I128" s="891" t="s">
        <v>12</v>
      </c>
      <c r="J128" s="892"/>
      <c r="K128" s="893">
        <v>36890000</v>
      </c>
      <c r="L128" s="893">
        <v>0</v>
      </c>
      <c r="M128" s="893">
        <v>36890000</v>
      </c>
      <c r="N128" s="893">
        <v>0</v>
      </c>
      <c r="O128" s="893">
        <v>0</v>
      </c>
      <c r="P128" s="893">
        <v>0</v>
      </c>
      <c r="Q128" s="1764">
        <v>0</v>
      </c>
      <c r="R128" s="1764"/>
      <c r="S128" s="893">
        <v>0</v>
      </c>
      <c r="T128" s="893">
        <v>0</v>
      </c>
      <c r="U128" s="894">
        <v>0</v>
      </c>
    </row>
    <row r="129" spans="1:21" ht="24.95" customHeight="1">
      <c r="A129" s="883"/>
      <c r="B129" s="883"/>
      <c r="C129" s="888" t="s">
        <v>433</v>
      </c>
      <c r="D129" s="889" t="s">
        <v>450</v>
      </c>
      <c r="E129" s="890" t="s">
        <v>31</v>
      </c>
      <c r="F129" s="889" t="s">
        <v>185</v>
      </c>
      <c r="G129" s="1763" t="s">
        <v>186</v>
      </c>
      <c r="H129" s="1763"/>
      <c r="I129" s="891" t="s">
        <v>13</v>
      </c>
      <c r="J129" s="892"/>
      <c r="K129" s="893">
        <v>36888000</v>
      </c>
      <c r="L129" s="893">
        <v>0</v>
      </c>
      <c r="M129" s="893">
        <v>36888000</v>
      </c>
      <c r="N129" s="893">
        <v>0</v>
      </c>
      <c r="O129" s="893">
        <v>0</v>
      </c>
      <c r="P129" s="893">
        <v>0</v>
      </c>
      <c r="Q129" s="1764">
        <v>0</v>
      </c>
      <c r="R129" s="1764"/>
      <c r="S129" s="893">
        <v>0</v>
      </c>
      <c r="T129" s="893">
        <v>0</v>
      </c>
      <c r="U129" s="894">
        <v>0</v>
      </c>
    </row>
    <row r="130" spans="1:21" ht="24.95" customHeight="1">
      <c r="A130" s="883"/>
      <c r="B130" s="883"/>
      <c r="C130" s="888" t="s">
        <v>433</v>
      </c>
      <c r="D130" s="889" t="s">
        <v>450</v>
      </c>
      <c r="E130" s="890" t="s">
        <v>31</v>
      </c>
      <c r="F130" s="889" t="s">
        <v>187</v>
      </c>
      <c r="G130" s="1763" t="s">
        <v>670</v>
      </c>
      <c r="H130" s="1763"/>
      <c r="I130" s="891" t="s">
        <v>11</v>
      </c>
      <c r="J130" s="892">
        <v>686</v>
      </c>
      <c r="K130" s="893"/>
      <c r="L130" s="893">
        <v>0</v>
      </c>
      <c r="M130" s="893"/>
      <c r="N130" s="893">
        <v>0</v>
      </c>
      <c r="O130" s="893">
        <v>0</v>
      </c>
      <c r="P130" s="893">
        <v>0</v>
      </c>
      <c r="Q130" s="1764">
        <v>0</v>
      </c>
      <c r="R130" s="1764"/>
      <c r="S130" s="893">
        <v>0</v>
      </c>
      <c r="T130" s="893">
        <v>0</v>
      </c>
      <c r="U130" s="894">
        <v>0</v>
      </c>
    </row>
    <row r="131" spans="1:21" ht="24.95" customHeight="1">
      <c r="A131" s="883"/>
      <c r="B131" s="883"/>
      <c r="C131" s="888" t="s">
        <v>433</v>
      </c>
      <c r="D131" s="889" t="s">
        <v>450</v>
      </c>
      <c r="E131" s="890" t="s">
        <v>31</v>
      </c>
      <c r="F131" s="889" t="s">
        <v>187</v>
      </c>
      <c r="G131" s="1763" t="s">
        <v>670</v>
      </c>
      <c r="H131" s="1763"/>
      <c r="I131" s="891" t="s">
        <v>12</v>
      </c>
      <c r="J131" s="892">
        <v>686</v>
      </c>
      <c r="K131" s="893">
        <v>10516000</v>
      </c>
      <c r="L131" s="893">
        <v>0</v>
      </c>
      <c r="M131" s="893">
        <v>10516000</v>
      </c>
      <c r="N131" s="893">
        <v>0</v>
      </c>
      <c r="O131" s="893">
        <v>0</v>
      </c>
      <c r="P131" s="893">
        <v>0</v>
      </c>
      <c r="Q131" s="1764">
        <v>0</v>
      </c>
      <c r="R131" s="1764"/>
      <c r="S131" s="893">
        <v>0</v>
      </c>
      <c r="T131" s="893">
        <v>0</v>
      </c>
      <c r="U131" s="894">
        <v>0</v>
      </c>
    </row>
    <row r="132" spans="1:21" ht="24.95" customHeight="1">
      <c r="A132" s="883"/>
      <c r="B132" s="883"/>
      <c r="C132" s="888" t="s">
        <v>433</v>
      </c>
      <c r="D132" s="889" t="s">
        <v>450</v>
      </c>
      <c r="E132" s="890" t="s">
        <v>31</v>
      </c>
      <c r="F132" s="889" t="s">
        <v>187</v>
      </c>
      <c r="G132" s="1763" t="s">
        <v>670</v>
      </c>
      <c r="H132" s="1763"/>
      <c r="I132" s="891" t="s">
        <v>13</v>
      </c>
      <c r="J132" s="892">
        <v>0</v>
      </c>
      <c r="K132" s="893">
        <v>0</v>
      </c>
      <c r="L132" s="893">
        <v>0</v>
      </c>
      <c r="M132" s="893">
        <v>0</v>
      </c>
      <c r="N132" s="893">
        <v>0</v>
      </c>
      <c r="O132" s="893">
        <v>0</v>
      </c>
      <c r="P132" s="893">
        <v>0</v>
      </c>
      <c r="Q132" s="1764">
        <v>0</v>
      </c>
      <c r="R132" s="1764"/>
      <c r="S132" s="893">
        <v>0</v>
      </c>
      <c r="T132" s="893">
        <v>0</v>
      </c>
      <c r="U132" s="894">
        <v>0</v>
      </c>
    </row>
    <row r="133" spans="1:21" ht="24.95" customHeight="1">
      <c r="A133" s="883"/>
      <c r="B133" s="883"/>
      <c r="C133" s="888" t="s">
        <v>433</v>
      </c>
      <c r="D133" s="889" t="s">
        <v>450</v>
      </c>
      <c r="E133" s="890" t="s">
        <v>31</v>
      </c>
      <c r="F133" s="889" t="s">
        <v>671</v>
      </c>
      <c r="G133" s="1763" t="s">
        <v>672</v>
      </c>
      <c r="H133" s="1763"/>
      <c r="I133" s="891" t="s">
        <v>11</v>
      </c>
      <c r="J133" s="892">
        <v>600</v>
      </c>
      <c r="K133" s="893"/>
      <c r="L133" s="893">
        <v>0</v>
      </c>
      <c r="M133" s="893"/>
      <c r="N133" s="893">
        <v>0</v>
      </c>
      <c r="O133" s="893">
        <v>0</v>
      </c>
      <c r="P133" s="893">
        <v>0</v>
      </c>
      <c r="Q133" s="1764">
        <v>0</v>
      </c>
      <c r="R133" s="1764"/>
      <c r="S133" s="893">
        <v>0</v>
      </c>
      <c r="T133" s="893">
        <v>0</v>
      </c>
      <c r="U133" s="894">
        <v>0</v>
      </c>
    </row>
    <row r="134" spans="1:21" ht="24.95" customHeight="1">
      <c r="A134" s="883"/>
      <c r="B134" s="883"/>
      <c r="C134" s="888" t="s">
        <v>433</v>
      </c>
      <c r="D134" s="889" t="s">
        <v>450</v>
      </c>
      <c r="E134" s="890" t="s">
        <v>31</v>
      </c>
      <c r="F134" s="889" t="s">
        <v>671</v>
      </c>
      <c r="G134" s="1763" t="s">
        <v>672</v>
      </c>
      <c r="H134" s="1763"/>
      <c r="I134" s="891" t="s">
        <v>12</v>
      </c>
      <c r="J134" s="892">
        <v>600</v>
      </c>
      <c r="K134" s="893">
        <v>124594000</v>
      </c>
      <c r="L134" s="893">
        <v>0</v>
      </c>
      <c r="M134" s="893">
        <v>124594000</v>
      </c>
      <c r="N134" s="893">
        <v>0</v>
      </c>
      <c r="O134" s="893">
        <v>0</v>
      </c>
      <c r="P134" s="893">
        <v>0</v>
      </c>
      <c r="Q134" s="1764">
        <v>0</v>
      </c>
      <c r="R134" s="1764"/>
      <c r="S134" s="893">
        <v>0</v>
      </c>
      <c r="T134" s="893">
        <v>0</v>
      </c>
      <c r="U134" s="894">
        <v>0</v>
      </c>
    </row>
    <row r="135" spans="1:21" ht="24.95" customHeight="1">
      <c r="A135" s="883"/>
      <c r="B135" s="883"/>
      <c r="C135" s="888" t="s">
        <v>433</v>
      </c>
      <c r="D135" s="889" t="s">
        <v>450</v>
      </c>
      <c r="E135" s="890" t="s">
        <v>31</v>
      </c>
      <c r="F135" s="889" t="s">
        <v>671</v>
      </c>
      <c r="G135" s="1763" t="s">
        <v>672</v>
      </c>
      <c r="H135" s="1763"/>
      <c r="I135" s="891" t="s">
        <v>13</v>
      </c>
      <c r="J135" s="892">
        <v>0</v>
      </c>
      <c r="K135" s="893">
        <v>4794802</v>
      </c>
      <c r="L135" s="893">
        <v>0</v>
      </c>
      <c r="M135" s="893">
        <v>4794802</v>
      </c>
      <c r="N135" s="893">
        <v>0</v>
      </c>
      <c r="O135" s="893">
        <v>0</v>
      </c>
      <c r="P135" s="893">
        <v>0</v>
      </c>
      <c r="Q135" s="1764">
        <v>0</v>
      </c>
      <c r="R135" s="1764"/>
      <c r="S135" s="893">
        <v>0</v>
      </c>
      <c r="T135" s="893">
        <v>0</v>
      </c>
      <c r="U135" s="894">
        <v>0</v>
      </c>
    </row>
    <row r="136" spans="1:21" ht="24.95" customHeight="1">
      <c r="A136" s="883"/>
      <c r="B136" s="883"/>
      <c r="C136" s="888"/>
      <c r="D136" s="889"/>
      <c r="E136" s="890"/>
      <c r="F136" s="889"/>
      <c r="G136" s="1763" t="s">
        <v>150</v>
      </c>
      <c r="H136" s="1763"/>
      <c r="I136" s="891" t="s">
        <v>11</v>
      </c>
      <c r="J136" s="892"/>
      <c r="K136" s="893">
        <v>138150000</v>
      </c>
      <c r="L136" s="893">
        <v>0</v>
      </c>
      <c r="M136" s="893">
        <v>30000000</v>
      </c>
      <c r="N136" s="893">
        <v>55800000</v>
      </c>
      <c r="O136" s="893">
        <v>9222000</v>
      </c>
      <c r="P136" s="893">
        <v>43128000</v>
      </c>
      <c r="Q136" s="1764">
        <v>0</v>
      </c>
      <c r="R136" s="1764"/>
      <c r="S136" s="893">
        <v>0</v>
      </c>
      <c r="T136" s="893">
        <v>0</v>
      </c>
      <c r="U136" s="894">
        <v>0</v>
      </c>
    </row>
    <row r="137" spans="1:21" ht="24.95" customHeight="1">
      <c r="A137" s="883"/>
      <c r="B137" s="883"/>
      <c r="C137" s="888"/>
      <c r="D137" s="889"/>
      <c r="E137" s="890"/>
      <c r="F137" s="889"/>
      <c r="G137" s="1763" t="s">
        <v>150</v>
      </c>
      <c r="H137" s="1763"/>
      <c r="I137" s="891" t="s">
        <v>12</v>
      </c>
      <c r="J137" s="892"/>
      <c r="K137" s="893">
        <v>289950000</v>
      </c>
      <c r="L137" s="893">
        <v>0</v>
      </c>
      <c r="M137" s="893">
        <v>173000000</v>
      </c>
      <c r="N137" s="893">
        <v>58150000</v>
      </c>
      <c r="O137" s="893">
        <v>9622000</v>
      </c>
      <c r="P137" s="893">
        <v>49078000</v>
      </c>
      <c r="Q137" s="1764">
        <v>0</v>
      </c>
      <c r="R137" s="1764"/>
      <c r="S137" s="893">
        <v>0</v>
      </c>
      <c r="T137" s="893">
        <v>0</v>
      </c>
      <c r="U137" s="894">
        <v>100000</v>
      </c>
    </row>
    <row r="138" spans="1:21" ht="24.95" customHeight="1">
      <c r="A138" s="883"/>
      <c r="B138" s="883"/>
      <c r="C138" s="888"/>
      <c r="D138" s="889"/>
      <c r="E138" s="890"/>
      <c r="F138" s="889"/>
      <c r="G138" s="1763" t="s">
        <v>150</v>
      </c>
      <c r="H138" s="1763"/>
      <c r="I138" s="891" t="s">
        <v>13</v>
      </c>
      <c r="J138" s="892"/>
      <c r="K138" s="893">
        <v>100294435</v>
      </c>
      <c r="L138" s="893">
        <v>0</v>
      </c>
      <c r="M138" s="893">
        <v>41682802</v>
      </c>
      <c r="N138" s="893">
        <v>38563996</v>
      </c>
      <c r="O138" s="893">
        <v>6164433</v>
      </c>
      <c r="P138" s="893">
        <v>13883204</v>
      </c>
      <c r="Q138" s="1764">
        <v>0</v>
      </c>
      <c r="R138" s="1764"/>
      <c r="S138" s="893">
        <v>0</v>
      </c>
      <c r="T138" s="893">
        <v>0</v>
      </c>
      <c r="U138" s="894">
        <v>0</v>
      </c>
    </row>
    <row r="139" spans="1:21">
      <c r="A139" s="883"/>
      <c r="B139" s="1760"/>
      <c r="C139" s="1760"/>
      <c r="D139" s="883"/>
      <c r="E139" s="883"/>
      <c r="F139" s="883"/>
      <c r="G139" s="883"/>
      <c r="H139" s="883"/>
      <c r="I139" s="883"/>
      <c r="J139" s="883"/>
      <c r="K139" s="883"/>
      <c r="L139" s="883"/>
      <c r="M139" s="883"/>
      <c r="N139" s="883"/>
      <c r="O139" s="883"/>
      <c r="P139" s="883"/>
      <c r="Q139" s="883"/>
      <c r="R139" s="883"/>
      <c r="S139" s="883"/>
      <c r="T139" s="883"/>
      <c r="U139" s="883"/>
    </row>
    <row r="140" spans="1:21">
      <c r="A140" s="883"/>
      <c r="B140" s="883"/>
      <c r="C140" s="883"/>
      <c r="D140" s="883"/>
      <c r="E140" s="1762" t="s">
        <v>586</v>
      </c>
      <c r="F140" s="1762"/>
      <c r="G140" s="895" t="s">
        <v>577</v>
      </c>
      <c r="H140" s="1761" t="s">
        <v>673</v>
      </c>
      <c r="I140" s="1761"/>
      <c r="J140" s="1761"/>
      <c r="K140" s="1762" t="s">
        <v>576</v>
      </c>
      <c r="L140" s="1761" t="s">
        <v>577</v>
      </c>
      <c r="M140" s="1761"/>
      <c r="N140" s="1761"/>
      <c r="O140" s="1761"/>
      <c r="P140" s="1761"/>
      <c r="Q140" s="1761"/>
      <c r="R140" s="883"/>
      <c r="S140" s="883"/>
      <c r="T140" s="883"/>
      <c r="U140" s="883"/>
    </row>
    <row r="141" spans="1:21">
      <c r="A141" s="883"/>
      <c r="B141" s="883"/>
      <c r="C141" s="883"/>
      <c r="D141" s="883"/>
      <c r="E141" s="1762"/>
      <c r="F141" s="1762"/>
      <c r="G141" s="895" t="s">
        <v>579</v>
      </c>
      <c r="H141" s="1761"/>
      <c r="I141" s="1761"/>
      <c r="J141" s="1761"/>
      <c r="K141" s="1762"/>
      <c r="L141" s="1761" t="s">
        <v>579</v>
      </c>
      <c r="M141" s="1761"/>
      <c r="N141" s="1761"/>
      <c r="O141" s="1761"/>
      <c r="P141" s="1761"/>
      <c r="Q141" s="1761"/>
      <c r="R141" s="883"/>
      <c r="S141" s="883"/>
      <c r="T141" s="883"/>
      <c r="U141" s="883"/>
    </row>
    <row r="142" spans="1:21">
      <c r="A142" s="883"/>
      <c r="B142" s="883"/>
      <c r="C142" s="883"/>
      <c r="D142" s="883"/>
      <c r="E142" s="1762"/>
      <c r="F142" s="1762"/>
      <c r="G142" s="895" t="s">
        <v>580</v>
      </c>
      <c r="H142" s="1761"/>
      <c r="I142" s="1761"/>
      <c r="J142" s="1761"/>
      <c r="K142" s="1762"/>
      <c r="L142" s="1761" t="s">
        <v>580</v>
      </c>
      <c r="M142" s="1761"/>
      <c r="N142" s="1761"/>
      <c r="O142" s="1761"/>
      <c r="P142" s="1761"/>
      <c r="Q142" s="1761"/>
      <c r="R142" s="883"/>
      <c r="S142" s="883"/>
      <c r="T142" s="883"/>
      <c r="U142" s="883"/>
    </row>
    <row r="143" spans="1:21">
      <c r="A143" s="883"/>
      <c r="B143" s="883"/>
      <c r="C143" s="1760"/>
      <c r="D143" s="1760"/>
      <c r="E143" s="883"/>
      <c r="F143" s="883"/>
      <c r="G143" s="883"/>
      <c r="H143" s="883"/>
      <c r="I143" s="883"/>
      <c r="J143" s="883"/>
      <c r="K143" s="883"/>
      <c r="L143" s="883"/>
      <c r="M143" s="883"/>
      <c r="N143" s="883"/>
      <c r="O143" s="883"/>
      <c r="P143" s="883"/>
      <c r="Q143" s="883"/>
      <c r="R143" s="883"/>
      <c r="S143" s="883"/>
      <c r="T143" s="883"/>
      <c r="U143" s="883"/>
    </row>
    <row r="146" spans="1:13" ht="15.75" thickBot="1">
      <c r="A146" s="896"/>
      <c r="B146" s="896"/>
      <c r="C146" s="1756" t="s">
        <v>99</v>
      </c>
      <c r="D146" s="1756"/>
      <c r="E146" s="1756"/>
      <c r="F146" s="1756"/>
      <c r="G146" s="1756"/>
      <c r="H146" s="1756"/>
      <c r="I146" s="1756"/>
      <c r="J146" s="1756"/>
      <c r="K146" s="1756"/>
      <c r="L146" s="1756"/>
      <c r="M146" s="1756"/>
    </row>
    <row r="147" spans="1:13" ht="24.75" thickTop="1">
      <c r="A147" s="1757"/>
      <c r="B147" s="1757"/>
      <c r="C147" s="897" t="s">
        <v>100</v>
      </c>
      <c r="D147" s="898" t="s">
        <v>101</v>
      </c>
      <c r="E147" s="898" t="s">
        <v>102</v>
      </c>
      <c r="F147" s="898" t="s">
        <v>103</v>
      </c>
      <c r="G147" s="898" t="s">
        <v>104</v>
      </c>
      <c r="H147" s="898" t="s">
        <v>105</v>
      </c>
      <c r="I147" s="898" t="s">
        <v>106</v>
      </c>
      <c r="J147" s="899">
        <v>2022</v>
      </c>
      <c r="K147" s="899">
        <v>2023</v>
      </c>
      <c r="L147" s="899">
        <v>2024</v>
      </c>
      <c r="M147" s="900">
        <v>2025</v>
      </c>
    </row>
    <row r="148" spans="1:13" ht="24">
      <c r="A148" s="896"/>
      <c r="B148" s="896"/>
      <c r="C148" s="901" t="s">
        <v>433</v>
      </c>
      <c r="D148" s="902" t="s">
        <v>450</v>
      </c>
      <c r="E148" s="903" t="s">
        <v>31</v>
      </c>
      <c r="F148" s="902"/>
      <c r="G148" s="902" t="s">
        <v>179</v>
      </c>
      <c r="H148" s="904" t="s">
        <v>180</v>
      </c>
      <c r="I148" s="905" t="s">
        <v>107</v>
      </c>
      <c r="J148" s="906">
        <v>17000</v>
      </c>
      <c r="K148" s="906">
        <v>17500</v>
      </c>
      <c r="L148" s="906">
        <v>18000</v>
      </c>
      <c r="M148" s="907">
        <v>18500</v>
      </c>
    </row>
    <row r="149" spans="1:13" ht="24">
      <c r="A149" s="896"/>
      <c r="B149" s="896"/>
      <c r="C149" s="901" t="s">
        <v>433</v>
      </c>
      <c r="D149" s="902" t="s">
        <v>450</v>
      </c>
      <c r="E149" s="903" t="s">
        <v>31</v>
      </c>
      <c r="F149" s="902"/>
      <c r="G149" s="902" t="s">
        <v>179</v>
      </c>
      <c r="H149" s="904" t="s">
        <v>180</v>
      </c>
      <c r="I149" s="904" t="s">
        <v>108</v>
      </c>
      <c r="J149" s="906">
        <v>76900000</v>
      </c>
      <c r="K149" s="906">
        <v>85672000</v>
      </c>
      <c r="L149" s="906">
        <v>101500000</v>
      </c>
      <c r="M149" s="908">
        <v>103850000</v>
      </c>
    </row>
    <row r="150" spans="1:13" ht="24">
      <c r="A150" s="896"/>
      <c r="B150" s="896"/>
      <c r="C150" s="901" t="s">
        <v>433</v>
      </c>
      <c r="D150" s="902" t="s">
        <v>450</v>
      </c>
      <c r="E150" s="903" t="s">
        <v>31</v>
      </c>
      <c r="F150" s="902"/>
      <c r="G150" s="902" t="s">
        <v>179</v>
      </c>
      <c r="H150" s="904" t="s">
        <v>180</v>
      </c>
      <c r="I150" s="904" t="s">
        <v>109</v>
      </c>
      <c r="J150" s="906">
        <v>4524</v>
      </c>
      <c r="K150" s="906">
        <v>4896</v>
      </c>
      <c r="L150" s="906">
        <v>5639</v>
      </c>
      <c r="M150" s="908">
        <v>103850000</v>
      </c>
    </row>
    <row r="151" spans="1:13" ht="36">
      <c r="A151" s="896"/>
      <c r="B151" s="896"/>
      <c r="C151" s="901"/>
      <c r="D151" s="902"/>
      <c r="E151" s="903"/>
      <c r="F151" s="902"/>
      <c r="G151" s="902"/>
      <c r="H151" s="909" t="s">
        <v>110</v>
      </c>
      <c r="I151" s="910"/>
      <c r="J151" s="911"/>
      <c r="K151" s="911">
        <v>372</v>
      </c>
      <c r="L151" s="911">
        <v>743</v>
      </c>
      <c r="M151" s="912">
        <v>103844361</v>
      </c>
    </row>
    <row r="152" spans="1:13" ht="24">
      <c r="A152" s="896"/>
      <c r="B152" s="896"/>
      <c r="C152" s="901" t="s">
        <v>433</v>
      </c>
      <c r="D152" s="902" t="s">
        <v>450</v>
      </c>
      <c r="E152" s="903" t="s">
        <v>31</v>
      </c>
      <c r="F152" s="902"/>
      <c r="G152" s="902" t="s">
        <v>179</v>
      </c>
      <c r="H152" s="904" t="s">
        <v>180</v>
      </c>
      <c r="I152" s="905" t="s">
        <v>111</v>
      </c>
      <c r="J152" s="906">
        <v>17000</v>
      </c>
      <c r="K152" s="906">
        <v>17500</v>
      </c>
      <c r="L152" s="906">
        <v>18000</v>
      </c>
      <c r="M152" s="908">
        <v>18500</v>
      </c>
    </row>
    <row r="153" spans="1:13" ht="24">
      <c r="A153" s="896"/>
      <c r="B153" s="896"/>
      <c r="C153" s="901" t="s">
        <v>433</v>
      </c>
      <c r="D153" s="902" t="s">
        <v>450</v>
      </c>
      <c r="E153" s="903" t="s">
        <v>31</v>
      </c>
      <c r="F153" s="902"/>
      <c r="G153" s="902" t="s">
        <v>179</v>
      </c>
      <c r="H153" s="904" t="s">
        <v>180</v>
      </c>
      <c r="I153" s="904" t="s">
        <v>112</v>
      </c>
      <c r="J153" s="906">
        <v>72320000</v>
      </c>
      <c r="K153" s="906">
        <v>96572000</v>
      </c>
      <c r="L153" s="906">
        <v>112665000</v>
      </c>
      <c r="M153" s="908">
        <v>112650000</v>
      </c>
    </row>
    <row r="154" spans="1:13" ht="24">
      <c r="A154" s="896"/>
      <c r="B154" s="896"/>
      <c r="C154" s="901" t="s">
        <v>433</v>
      </c>
      <c r="D154" s="902" t="s">
        <v>450</v>
      </c>
      <c r="E154" s="903" t="s">
        <v>31</v>
      </c>
      <c r="F154" s="902"/>
      <c r="G154" s="902" t="s">
        <v>179</v>
      </c>
      <c r="H154" s="904" t="s">
        <v>180</v>
      </c>
      <c r="I154" s="904" t="s">
        <v>113</v>
      </c>
      <c r="J154" s="906">
        <v>4254</v>
      </c>
      <c r="K154" s="906">
        <v>5518</v>
      </c>
      <c r="L154" s="906">
        <v>6259</v>
      </c>
      <c r="M154" s="908">
        <v>112650000</v>
      </c>
    </row>
    <row r="155" spans="1:13" ht="36">
      <c r="A155" s="896"/>
      <c r="B155" s="896"/>
      <c r="C155" s="901"/>
      <c r="D155" s="902"/>
      <c r="E155" s="903"/>
      <c r="F155" s="902"/>
      <c r="G155" s="902"/>
      <c r="H155" s="909" t="s">
        <v>114</v>
      </c>
      <c r="I155" s="910"/>
      <c r="J155" s="911"/>
      <c r="K155" s="911">
        <v>1264</v>
      </c>
      <c r="L155" s="911">
        <v>741</v>
      </c>
      <c r="M155" s="912">
        <v>103943741</v>
      </c>
    </row>
    <row r="156" spans="1:13" ht="24">
      <c r="A156" s="896"/>
      <c r="B156" s="896"/>
      <c r="C156" s="901" t="s">
        <v>433</v>
      </c>
      <c r="D156" s="902" t="s">
        <v>450</v>
      </c>
      <c r="E156" s="903" t="s">
        <v>31</v>
      </c>
      <c r="F156" s="902"/>
      <c r="G156" s="902" t="s">
        <v>179</v>
      </c>
      <c r="H156" s="904" t="s">
        <v>180</v>
      </c>
      <c r="I156" s="905" t="s">
        <v>115</v>
      </c>
      <c r="J156" s="906"/>
      <c r="K156" s="906"/>
      <c r="L156" s="906">
        <v>16141</v>
      </c>
      <c r="M156" s="908">
        <v>10900</v>
      </c>
    </row>
    <row r="157" spans="1:13" ht="24">
      <c r="A157" s="896"/>
      <c r="B157" s="896"/>
      <c r="C157" s="901" t="s">
        <v>433</v>
      </c>
      <c r="D157" s="902" t="s">
        <v>450</v>
      </c>
      <c r="E157" s="903" t="s">
        <v>31</v>
      </c>
      <c r="F157" s="902"/>
      <c r="G157" s="902" t="s">
        <v>179</v>
      </c>
      <c r="H157" s="904" t="s">
        <v>180</v>
      </c>
      <c r="I157" s="904" t="s">
        <v>116</v>
      </c>
      <c r="J157" s="906">
        <v>71276630.200000003</v>
      </c>
      <c r="K157" s="906">
        <v>89887849</v>
      </c>
      <c r="L157" s="906">
        <v>103891387</v>
      </c>
      <c r="M157" s="908">
        <v>55148257</v>
      </c>
    </row>
    <row r="158" spans="1:13" ht="24">
      <c r="A158" s="896"/>
      <c r="B158" s="896"/>
      <c r="C158" s="901" t="s">
        <v>433</v>
      </c>
      <c r="D158" s="902" t="s">
        <v>450</v>
      </c>
      <c r="E158" s="903" t="s">
        <v>31</v>
      </c>
      <c r="F158" s="902"/>
      <c r="G158" s="902" t="s">
        <v>179</v>
      </c>
      <c r="H158" s="904" t="s">
        <v>180</v>
      </c>
      <c r="I158" s="904" t="s">
        <v>117</v>
      </c>
      <c r="J158" s="906">
        <v>71276630</v>
      </c>
      <c r="K158" s="906">
        <v>89887849</v>
      </c>
      <c r="L158" s="906">
        <v>6436</v>
      </c>
      <c r="M158" s="908">
        <v>55418257</v>
      </c>
    </row>
    <row r="159" spans="1:13" ht="36">
      <c r="A159" s="896"/>
      <c r="B159" s="896"/>
      <c r="C159" s="901"/>
      <c r="D159" s="902"/>
      <c r="E159" s="903"/>
      <c r="F159" s="902"/>
      <c r="G159" s="902"/>
      <c r="H159" s="913" t="s">
        <v>118</v>
      </c>
      <c r="I159" s="914"/>
      <c r="J159" s="915"/>
      <c r="K159" s="915">
        <v>18611219</v>
      </c>
      <c r="L159" s="915">
        <v>-89881413</v>
      </c>
      <c r="M159" s="916">
        <v>33554009</v>
      </c>
    </row>
    <row r="160" spans="1:13" ht="48">
      <c r="A160" s="896"/>
      <c r="B160" s="896"/>
      <c r="C160" s="901" t="s">
        <v>433</v>
      </c>
      <c r="D160" s="902" t="s">
        <v>450</v>
      </c>
      <c r="E160" s="903" t="s">
        <v>31</v>
      </c>
      <c r="F160" s="902"/>
      <c r="G160" s="902" t="s">
        <v>181</v>
      </c>
      <c r="H160" s="904" t="s">
        <v>182</v>
      </c>
      <c r="I160" s="905" t="s">
        <v>107</v>
      </c>
      <c r="J160" s="906">
        <v>0</v>
      </c>
      <c r="K160" s="906">
        <v>135</v>
      </c>
      <c r="L160" s="906">
        <v>140</v>
      </c>
      <c r="M160" s="908">
        <v>145</v>
      </c>
    </row>
    <row r="161" spans="1:13" ht="48">
      <c r="A161" s="896"/>
      <c r="B161" s="896"/>
      <c r="C161" s="901" t="s">
        <v>433</v>
      </c>
      <c r="D161" s="902" t="s">
        <v>450</v>
      </c>
      <c r="E161" s="903" t="s">
        <v>31</v>
      </c>
      <c r="F161" s="902"/>
      <c r="G161" s="902" t="s">
        <v>181</v>
      </c>
      <c r="H161" s="904" t="s">
        <v>182</v>
      </c>
      <c r="I161" s="904" t="s">
        <v>108</v>
      </c>
      <c r="J161" s="906">
        <v>11100000</v>
      </c>
      <c r="K161" s="906">
        <v>5400000</v>
      </c>
      <c r="L161" s="906">
        <v>5500000</v>
      </c>
      <c r="M161" s="908">
        <v>4300000</v>
      </c>
    </row>
    <row r="162" spans="1:13" ht="48">
      <c r="A162" s="896"/>
      <c r="B162" s="896"/>
      <c r="C162" s="901" t="s">
        <v>433</v>
      </c>
      <c r="D162" s="902" t="s">
        <v>450</v>
      </c>
      <c r="E162" s="903" t="s">
        <v>31</v>
      </c>
      <c r="F162" s="902"/>
      <c r="G162" s="902" t="s">
        <v>181</v>
      </c>
      <c r="H162" s="904" t="s">
        <v>182</v>
      </c>
      <c r="I162" s="904" t="s">
        <v>109</v>
      </c>
      <c r="J162" s="906"/>
      <c r="K162" s="906">
        <v>40000</v>
      </c>
      <c r="L162" s="906">
        <v>39286</v>
      </c>
      <c r="M162" s="908">
        <v>4300000</v>
      </c>
    </row>
    <row r="163" spans="1:13" ht="36">
      <c r="A163" s="896"/>
      <c r="B163" s="896"/>
      <c r="C163" s="901"/>
      <c r="D163" s="902"/>
      <c r="E163" s="903"/>
      <c r="F163" s="902"/>
      <c r="G163" s="902"/>
      <c r="H163" s="909" t="s">
        <v>110</v>
      </c>
      <c r="I163" s="910"/>
      <c r="J163" s="911"/>
      <c r="K163" s="911"/>
      <c r="L163" s="911">
        <v>-714</v>
      </c>
      <c r="M163" s="912">
        <v>4260714</v>
      </c>
    </row>
    <row r="164" spans="1:13" ht="48">
      <c r="A164" s="896"/>
      <c r="B164" s="896"/>
      <c r="C164" s="901" t="s">
        <v>433</v>
      </c>
      <c r="D164" s="902" t="s">
        <v>450</v>
      </c>
      <c r="E164" s="903" t="s">
        <v>31</v>
      </c>
      <c r="F164" s="902"/>
      <c r="G164" s="902" t="s">
        <v>181</v>
      </c>
      <c r="H164" s="904" t="s">
        <v>182</v>
      </c>
      <c r="I164" s="905" t="s">
        <v>111</v>
      </c>
      <c r="J164" s="906">
        <v>0</v>
      </c>
      <c r="K164" s="906">
        <v>135</v>
      </c>
      <c r="L164" s="906">
        <v>140</v>
      </c>
      <c r="M164" s="908">
        <v>145</v>
      </c>
    </row>
    <row r="165" spans="1:13" ht="48">
      <c r="A165" s="896"/>
      <c r="B165" s="896"/>
      <c r="C165" s="901" t="s">
        <v>433</v>
      </c>
      <c r="D165" s="902" t="s">
        <v>450</v>
      </c>
      <c r="E165" s="903" t="s">
        <v>31</v>
      </c>
      <c r="F165" s="902"/>
      <c r="G165" s="902" t="s">
        <v>181</v>
      </c>
      <c r="H165" s="904" t="s">
        <v>182</v>
      </c>
      <c r="I165" s="904" t="s">
        <v>112</v>
      </c>
      <c r="J165" s="906">
        <v>6030000</v>
      </c>
      <c r="K165" s="906">
        <v>5400000</v>
      </c>
      <c r="L165" s="906">
        <v>5500000</v>
      </c>
      <c r="M165" s="908">
        <v>4300000</v>
      </c>
    </row>
    <row r="166" spans="1:13" ht="48">
      <c r="A166" s="896"/>
      <c r="B166" s="896"/>
      <c r="C166" s="901" t="s">
        <v>433</v>
      </c>
      <c r="D166" s="902" t="s">
        <v>450</v>
      </c>
      <c r="E166" s="903" t="s">
        <v>31</v>
      </c>
      <c r="F166" s="902"/>
      <c r="G166" s="902" t="s">
        <v>181</v>
      </c>
      <c r="H166" s="904" t="s">
        <v>182</v>
      </c>
      <c r="I166" s="904" t="s">
        <v>113</v>
      </c>
      <c r="J166" s="906"/>
      <c r="K166" s="906">
        <v>40000</v>
      </c>
      <c r="L166" s="906">
        <v>39286</v>
      </c>
      <c r="M166" s="908">
        <v>4300000</v>
      </c>
    </row>
    <row r="167" spans="1:13" ht="36">
      <c r="A167" s="896"/>
      <c r="B167" s="896"/>
      <c r="C167" s="901"/>
      <c r="D167" s="902"/>
      <c r="E167" s="903"/>
      <c r="F167" s="902"/>
      <c r="G167" s="902"/>
      <c r="H167" s="909" t="s">
        <v>114</v>
      </c>
      <c r="I167" s="910"/>
      <c r="J167" s="911"/>
      <c r="K167" s="911"/>
      <c r="L167" s="911">
        <v>-714</v>
      </c>
      <c r="M167" s="912">
        <v>4260714</v>
      </c>
    </row>
    <row r="168" spans="1:13" ht="48">
      <c r="A168" s="896"/>
      <c r="B168" s="896"/>
      <c r="C168" s="901" t="s">
        <v>433</v>
      </c>
      <c r="D168" s="902" t="s">
        <v>450</v>
      </c>
      <c r="E168" s="903" t="s">
        <v>31</v>
      </c>
      <c r="F168" s="902"/>
      <c r="G168" s="902" t="s">
        <v>181</v>
      </c>
      <c r="H168" s="904" t="s">
        <v>182</v>
      </c>
      <c r="I168" s="905" t="s">
        <v>115</v>
      </c>
      <c r="J168" s="906"/>
      <c r="K168" s="906"/>
      <c r="L168" s="906">
        <v>143</v>
      </c>
      <c r="M168" s="908">
        <v>40</v>
      </c>
    </row>
    <row r="169" spans="1:13" ht="48">
      <c r="A169" s="896"/>
      <c r="B169" s="896"/>
      <c r="C169" s="901" t="s">
        <v>433</v>
      </c>
      <c r="D169" s="902" t="s">
        <v>450</v>
      </c>
      <c r="E169" s="903" t="s">
        <v>31</v>
      </c>
      <c r="F169" s="902"/>
      <c r="G169" s="902" t="s">
        <v>181</v>
      </c>
      <c r="H169" s="904" t="s">
        <v>182</v>
      </c>
      <c r="I169" s="904" t="s">
        <v>116</v>
      </c>
      <c r="J169" s="906">
        <v>5095761</v>
      </c>
      <c r="K169" s="906">
        <v>2794000</v>
      </c>
      <c r="L169" s="906">
        <v>5372180</v>
      </c>
      <c r="M169" s="908">
        <v>3463376</v>
      </c>
    </row>
    <row r="170" spans="1:13" ht="48">
      <c r="A170" s="896"/>
      <c r="B170" s="896"/>
      <c r="C170" s="901" t="s">
        <v>433</v>
      </c>
      <c r="D170" s="902" t="s">
        <v>450</v>
      </c>
      <c r="E170" s="903" t="s">
        <v>31</v>
      </c>
      <c r="F170" s="902"/>
      <c r="G170" s="902" t="s">
        <v>181</v>
      </c>
      <c r="H170" s="904" t="s">
        <v>182</v>
      </c>
      <c r="I170" s="904" t="s">
        <v>117</v>
      </c>
      <c r="J170" s="906">
        <v>5095761</v>
      </c>
      <c r="K170" s="906">
        <v>2794000</v>
      </c>
      <c r="L170" s="906">
        <v>37568</v>
      </c>
      <c r="M170" s="908">
        <v>3463376</v>
      </c>
    </row>
    <row r="171" spans="1:13" ht="36">
      <c r="A171" s="896"/>
      <c r="B171" s="896"/>
      <c r="C171" s="901"/>
      <c r="D171" s="902"/>
      <c r="E171" s="903"/>
      <c r="F171" s="902"/>
      <c r="G171" s="902"/>
      <c r="H171" s="913" t="s">
        <v>118</v>
      </c>
      <c r="I171" s="914"/>
      <c r="J171" s="915"/>
      <c r="K171" s="915">
        <v>-2301761</v>
      </c>
      <c r="L171" s="915">
        <v>-2756432</v>
      </c>
      <c r="M171" s="916">
        <v>1932956</v>
      </c>
    </row>
    <row r="172" spans="1:13" ht="24">
      <c r="A172" s="896"/>
      <c r="B172" s="896"/>
      <c r="C172" s="901" t="s">
        <v>433</v>
      </c>
      <c r="D172" s="902" t="s">
        <v>450</v>
      </c>
      <c r="E172" s="903" t="s">
        <v>31</v>
      </c>
      <c r="F172" s="902"/>
      <c r="G172" s="902" t="s">
        <v>183</v>
      </c>
      <c r="H172" s="904" t="s">
        <v>184</v>
      </c>
      <c r="I172" s="905" t="s">
        <v>107</v>
      </c>
      <c r="J172" s="906">
        <v>10</v>
      </c>
      <c r="K172" s="906">
        <v>0</v>
      </c>
      <c r="L172" s="906">
        <v>10</v>
      </c>
      <c r="M172" s="908"/>
    </row>
    <row r="173" spans="1:13" ht="24">
      <c r="A173" s="896"/>
      <c r="B173" s="896"/>
      <c r="C173" s="901" t="s">
        <v>433</v>
      </c>
      <c r="D173" s="902" t="s">
        <v>450</v>
      </c>
      <c r="E173" s="903" t="s">
        <v>31</v>
      </c>
      <c r="F173" s="902"/>
      <c r="G173" s="902" t="s">
        <v>183</v>
      </c>
      <c r="H173" s="904" t="s">
        <v>184</v>
      </c>
      <c r="I173" s="904" t="s">
        <v>108</v>
      </c>
      <c r="J173" s="906">
        <v>1000000</v>
      </c>
      <c r="K173" s="906">
        <v>0</v>
      </c>
      <c r="L173" s="906">
        <v>1200000</v>
      </c>
      <c r="M173" s="908">
        <v>1000000</v>
      </c>
    </row>
    <row r="174" spans="1:13" ht="24">
      <c r="A174" s="896"/>
      <c r="B174" s="896"/>
      <c r="C174" s="901" t="s">
        <v>433</v>
      </c>
      <c r="D174" s="902" t="s">
        <v>450</v>
      </c>
      <c r="E174" s="903" t="s">
        <v>31</v>
      </c>
      <c r="F174" s="902"/>
      <c r="G174" s="902" t="s">
        <v>183</v>
      </c>
      <c r="H174" s="904" t="s">
        <v>184</v>
      </c>
      <c r="I174" s="904" t="s">
        <v>109</v>
      </c>
      <c r="J174" s="906">
        <v>100000</v>
      </c>
      <c r="K174" s="906"/>
      <c r="L174" s="906">
        <v>120000</v>
      </c>
      <c r="M174" s="908">
        <v>1000000</v>
      </c>
    </row>
    <row r="175" spans="1:13" ht="36">
      <c r="A175" s="896"/>
      <c r="B175" s="896"/>
      <c r="C175" s="901"/>
      <c r="D175" s="902"/>
      <c r="E175" s="903"/>
      <c r="F175" s="902"/>
      <c r="G175" s="902"/>
      <c r="H175" s="909" t="s">
        <v>110</v>
      </c>
      <c r="I175" s="910"/>
      <c r="J175" s="911"/>
      <c r="K175" s="911"/>
      <c r="L175" s="911"/>
      <c r="M175" s="912">
        <v>880000</v>
      </c>
    </row>
    <row r="176" spans="1:13" ht="24">
      <c r="A176" s="896"/>
      <c r="B176" s="896"/>
      <c r="C176" s="901" t="s">
        <v>433</v>
      </c>
      <c r="D176" s="902" t="s">
        <v>450</v>
      </c>
      <c r="E176" s="903" t="s">
        <v>31</v>
      </c>
      <c r="F176" s="902"/>
      <c r="G176" s="902" t="s">
        <v>183</v>
      </c>
      <c r="H176" s="904" t="s">
        <v>184</v>
      </c>
      <c r="I176" s="905" t="s">
        <v>111</v>
      </c>
      <c r="J176" s="906">
        <v>10</v>
      </c>
      <c r="K176" s="906">
        <v>0</v>
      </c>
      <c r="L176" s="906">
        <v>10</v>
      </c>
      <c r="M176" s="908"/>
    </row>
    <row r="177" spans="1:13" ht="24">
      <c r="A177" s="896"/>
      <c r="B177" s="896"/>
      <c r="C177" s="901" t="s">
        <v>433</v>
      </c>
      <c r="D177" s="902" t="s">
        <v>450</v>
      </c>
      <c r="E177" s="903" t="s">
        <v>31</v>
      </c>
      <c r="F177" s="902"/>
      <c r="G177" s="902" t="s">
        <v>183</v>
      </c>
      <c r="H177" s="904" t="s">
        <v>184</v>
      </c>
      <c r="I177" s="904" t="s">
        <v>112</v>
      </c>
      <c r="J177" s="906">
        <v>1000000</v>
      </c>
      <c r="K177" s="906">
        <v>0</v>
      </c>
      <c r="L177" s="906">
        <v>1200000</v>
      </c>
      <c r="M177" s="908">
        <v>1000000</v>
      </c>
    </row>
    <row r="178" spans="1:13" ht="24">
      <c r="A178" s="896"/>
      <c r="B178" s="896"/>
      <c r="C178" s="901" t="s">
        <v>433</v>
      </c>
      <c r="D178" s="902" t="s">
        <v>450</v>
      </c>
      <c r="E178" s="903" t="s">
        <v>31</v>
      </c>
      <c r="F178" s="902"/>
      <c r="G178" s="902" t="s">
        <v>183</v>
      </c>
      <c r="H178" s="904" t="s">
        <v>184</v>
      </c>
      <c r="I178" s="904" t="s">
        <v>113</v>
      </c>
      <c r="J178" s="906">
        <v>100000</v>
      </c>
      <c r="K178" s="906"/>
      <c r="L178" s="906">
        <v>120000</v>
      </c>
      <c r="M178" s="908">
        <v>1000000</v>
      </c>
    </row>
    <row r="179" spans="1:13" ht="36">
      <c r="A179" s="896"/>
      <c r="B179" s="896"/>
      <c r="C179" s="901"/>
      <c r="D179" s="902"/>
      <c r="E179" s="903"/>
      <c r="F179" s="902"/>
      <c r="G179" s="902"/>
      <c r="H179" s="909" t="s">
        <v>114</v>
      </c>
      <c r="I179" s="910"/>
      <c r="J179" s="911"/>
      <c r="K179" s="911"/>
      <c r="L179" s="911"/>
      <c r="M179" s="912">
        <v>880000</v>
      </c>
    </row>
    <row r="180" spans="1:13" ht="24">
      <c r="A180" s="896"/>
      <c r="B180" s="896"/>
      <c r="C180" s="901" t="s">
        <v>433</v>
      </c>
      <c r="D180" s="902" t="s">
        <v>450</v>
      </c>
      <c r="E180" s="903" t="s">
        <v>31</v>
      </c>
      <c r="F180" s="902"/>
      <c r="G180" s="902" t="s">
        <v>183</v>
      </c>
      <c r="H180" s="904" t="s">
        <v>184</v>
      </c>
      <c r="I180" s="905" t="s">
        <v>115</v>
      </c>
      <c r="J180" s="906"/>
      <c r="K180" s="906"/>
      <c r="L180" s="906">
        <v>15</v>
      </c>
      <c r="M180" s="908"/>
    </row>
    <row r="181" spans="1:13" ht="24">
      <c r="A181" s="896"/>
      <c r="B181" s="896"/>
      <c r="C181" s="901" t="s">
        <v>433</v>
      </c>
      <c r="D181" s="902" t="s">
        <v>450</v>
      </c>
      <c r="E181" s="903" t="s">
        <v>31</v>
      </c>
      <c r="F181" s="902"/>
      <c r="G181" s="902" t="s">
        <v>183</v>
      </c>
      <c r="H181" s="904" t="s">
        <v>184</v>
      </c>
      <c r="I181" s="904" t="s">
        <v>116</v>
      </c>
      <c r="J181" s="906">
        <v>877440</v>
      </c>
      <c r="K181" s="906">
        <v>0</v>
      </c>
      <c r="L181" s="906">
        <v>838774</v>
      </c>
      <c r="M181" s="908">
        <v>0</v>
      </c>
    </row>
    <row r="182" spans="1:13" ht="24">
      <c r="A182" s="896"/>
      <c r="B182" s="896"/>
      <c r="C182" s="901" t="s">
        <v>433</v>
      </c>
      <c r="D182" s="902" t="s">
        <v>450</v>
      </c>
      <c r="E182" s="903" t="s">
        <v>31</v>
      </c>
      <c r="F182" s="902"/>
      <c r="G182" s="902" t="s">
        <v>183</v>
      </c>
      <c r="H182" s="904" t="s">
        <v>184</v>
      </c>
      <c r="I182" s="904" t="s">
        <v>117</v>
      </c>
      <c r="J182" s="906">
        <v>877440</v>
      </c>
      <c r="K182" s="906">
        <v>0</v>
      </c>
      <c r="L182" s="906">
        <v>55918</v>
      </c>
      <c r="M182" s="908">
        <v>0</v>
      </c>
    </row>
    <row r="183" spans="1:13" ht="36">
      <c r="A183" s="896"/>
      <c r="B183" s="896"/>
      <c r="C183" s="901"/>
      <c r="D183" s="902"/>
      <c r="E183" s="903"/>
      <c r="F183" s="902"/>
      <c r="G183" s="902"/>
      <c r="H183" s="913" t="s">
        <v>118</v>
      </c>
      <c r="I183" s="914"/>
      <c r="J183" s="915"/>
      <c r="K183" s="915">
        <v>-877440</v>
      </c>
      <c r="L183" s="915">
        <v>55918</v>
      </c>
      <c r="M183" s="916">
        <v>-55918</v>
      </c>
    </row>
    <row r="184" spans="1:13" ht="24">
      <c r="A184" s="896"/>
      <c r="B184" s="896"/>
      <c r="C184" s="901" t="s">
        <v>433</v>
      </c>
      <c r="D184" s="902" t="s">
        <v>450</v>
      </c>
      <c r="E184" s="903" t="s">
        <v>31</v>
      </c>
      <c r="F184" s="902"/>
      <c r="G184" s="902" t="s">
        <v>185</v>
      </c>
      <c r="H184" s="904" t="s">
        <v>186</v>
      </c>
      <c r="I184" s="905" t="s">
        <v>107</v>
      </c>
      <c r="J184" s="906">
        <v>12</v>
      </c>
      <c r="K184" s="906">
        <v>2</v>
      </c>
      <c r="L184" s="906">
        <v>30</v>
      </c>
      <c r="M184" s="908"/>
    </row>
    <row r="185" spans="1:13" ht="24">
      <c r="A185" s="896"/>
      <c r="B185" s="896"/>
      <c r="C185" s="901" t="s">
        <v>433</v>
      </c>
      <c r="D185" s="902" t="s">
        <v>450</v>
      </c>
      <c r="E185" s="903" t="s">
        <v>31</v>
      </c>
      <c r="F185" s="902"/>
      <c r="G185" s="902" t="s">
        <v>185</v>
      </c>
      <c r="H185" s="904" t="s">
        <v>186</v>
      </c>
      <c r="I185" s="904" t="s">
        <v>108</v>
      </c>
      <c r="J185" s="906">
        <v>4000000</v>
      </c>
      <c r="K185" s="906">
        <v>31000000</v>
      </c>
      <c r="L185" s="906">
        <v>98508412</v>
      </c>
      <c r="M185" s="908">
        <v>29000000</v>
      </c>
    </row>
    <row r="186" spans="1:13" ht="24">
      <c r="A186" s="896"/>
      <c r="B186" s="896"/>
      <c r="C186" s="901" t="s">
        <v>433</v>
      </c>
      <c r="D186" s="902" t="s">
        <v>450</v>
      </c>
      <c r="E186" s="903" t="s">
        <v>31</v>
      </c>
      <c r="F186" s="902"/>
      <c r="G186" s="902" t="s">
        <v>185</v>
      </c>
      <c r="H186" s="904" t="s">
        <v>186</v>
      </c>
      <c r="I186" s="904" t="s">
        <v>109</v>
      </c>
      <c r="J186" s="906">
        <v>333333</v>
      </c>
      <c r="K186" s="906">
        <v>15500000</v>
      </c>
      <c r="L186" s="906">
        <v>3283614</v>
      </c>
      <c r="M186" s="908">
        <v>29000000</v>
      </c>
    </row>
    <row r="187" spans="1:13" ht="36">
      <c r="A187" s="896"/>
      <c r="B187" s="896"/>
      <c r="C187" s="901"/>
      <c r="D187" s="902"/>
      <c r="E187" s="903"/>
      <c r="F187" s="902"/>
      <c r="G187" s="902"/>
      <c r="H187" s="909" t="s">
        <v>110</v>
      </c>
      <c r="I187" s="910"/>
      <c r="J187" s="911"/>
      <c r="K187" s="911">
        <v>15166667</v>
      </c>
      <c r="L187" s="911">
        <v>-12216386</v>
      </c>
      <c r="M187" s="912">
        <v>25716386</v>
      </c>
    </row>
    <row r="188" spans="1:13" ht="24">
      <c r="A188" s="896"/>
      <c r="B188" s="896"/>
      <c r="C188" s="901" t="s">
        <v>433</v>
      </c>
      <c r="D188" s="902" t="s">
        <v>450</v>
      </c>
      <c r="E188" s="903" t="s">
        <v>31</v>
      </c>
      <c r="F188" s="902"/>
      <c r="G188" s="902" t="s">
        <v>185</v>
      </c>
      <c r="H188" s="904" t="s">
        <v>186</v>
      </c>
      <c r="I188" s="905" t="s">
        <v>111</v>
      </c>
      <c r="J188" s="906">
        <v>12</v>
      </c>
      <c r="K188" s="906">
        <v>2</v>
      </c>
      <c r="L188" s="906">
        <v>8</v>
      </c>
      <c r="M188" s="908"/>
    </row>
    <row r="189" spans="1:13" ht="24">
      <c r="A189" s="896"/>
      <c r="B189" s="896"/>
      <c r="C189" s="901" t="s">
        <v>433</v>
      </c>
      <c r="D189" s="902" t="s">
        <v>450</v>
      </c>
      <c r="E189" s="903" t="s">
        <v>31</v>
      </c>
      <c r="F189" s="902"/>
      <c r="G189" s="902" t="s">
        <v>185</v>
      </c>
      <c r="H189" s="904" t="s">
        <v>186</v>
      </c>
      <c r="I189" s="904" t="s">
        <v>112</v>
      </c>
      <c r="J189" s="906">
        <v>4000000</v>
      </c>
      <c r="K189" s="906">
        <v>31000000</v>
      </c>
      <c r="L189" s="906">
        <v>45548412</v>
      </c>
      <c r="M189" s="908">
        <v>36890000</v>
      </c>
    </row>
    <row r="190" spans="1:13" ht="24">
      <c r="A190" s="896"/>
      <c r="B190" s="896"/>
      <c r="C190" s="901" t="s">
        <v>433</v>
      </c>
      <c r="D190" s="902" t="s">
        <v>450</v>
      </c>
      <c r="E190" s="903" t="s">
        <v>31</v>
      </c>
      <c r="F190" s="902"/>
      <c r="G190" s="902" t="s">
        <v>185</v>
      </c>
      <c r="H190" s="904" t="s">
        <v>186</v>
      </c>
      <c r="I190" s="904" t="s">
        <v>113</v>
      </c>
      <c r="J190" s="906">
        <v>333333</v>
      </c>
      <c r="K190" s="906">
        <v>15500000</v>
      </c>
      <c r="L190" s="906">
        <v>5693552</v>
      </c>
      <c r="M190" s="908">
        <v>36890000</v>
      </c>
    </row>
    <row r="191" spans="1:13" ht="36">
      <c r="A191" s="896"/>
      <c r="B191" s="896"/>
      <c r="C191" s="901"/>
      <c r="D191" s="902"/>
      <c r="E191" s="903"/>
      <c r="F191" s="902"/>
      <c r="G191" s="902"/>
      <c r="H191" s="909" t="s">
        <v>114</v>
      </c>
      <c r="I191" s="910"/>
      <c r="J191" s="911"/>
      <c r="K191" s="911">
        <v>15166667</v>
      </c>
      <c r="L191" s="911">
        <v>-9806448</v>
      </c>
      <c r="M191" s="912">
        <v>23306448</v>
      </c>
    </row>
    <row r="192" spans="1:13" ht="24">
      <c r="A192" s="896"/>
      <c r="B192" s="896"/>
      <c r="C192" s="901" t="s">
        <v>433</v>
      </c>
      <c r="D192" s="902" t="s">
        <v>450</v>
      </c>
      <c r="E192" s="903" t="s">
        <v>31</v>
      </c>
      <c r="F192" s="902"/>
      <c r="G192" s="902" t="s">
        <v>185</v>
      </c>
      <c r="H192" s="904" t="s">
        <v>186</v>
      </c>
      <c r="I192" s="905" t="s">
        <v>115</v>
      </c>
      <c r="J192" s="906"/>
      <c r="K192" s="906"/>
      <c r="L192" s="906">
        <v>28</v>
      </c>
      <c r="M192" s="908"/>
    </row>
    <row r="193" spans="1:13" ht="24">
      <c r="A193" s="896"/>
      <c r="B193" s="896"/>
      <c r="C193" s="901" t="s">
        <v>433</v>
      </c>
      <c r="D193" s="902" t="s">
        <v>450</v>
      </c>
      <c r="E193" s="903" t="s">
        <v>31</v>
      </c>
      <c r="F193" s="902"/>
      <c r="G193" s="902" t="s">
        <v>185</v>
      </c>
      <c r="H193" s="904" t="s">
        <v>186</v>
      </c>
      <c r="I193" s="904" t="s">
        <v>116</v>
      </c>
      <c r="J193" s="906">
        <v>3953280</v>
      </c>
      <c r="K193" s="906">
        <v>30744000</v>
      </c>
      <c r="L193" s="906">
        <v>5370000</v>
      </c>
      <c r="M193" s="908">
        <v>36888000</v>
      </c>
    </row>
    <row r="194" spans="1:13" ht="24">
      <c r="A194" s="896"/>
      <c r="B194" s="896"/>
      <c r="C194" s="901" t="s">
        <v>433</v>
      </c>
      <c r="D194" s="902" t="s">
        <v>450</v>
      </c>
      <c r="E194" s="903" t="s">
        <v>31</v>
      </c>
      <c r="F194" s="902"/>
      <c r="G194" s="902" t="s">
        <v>185</v>
      </c>
      <c r="H194" s="904" t="s">
        <v>186</v>
      </c>
      <c r="I194" s="904" t="s">
        <v>117</v>
      </c>
      <c r="J194" s="906">
        <v>3953280</v>
      </c>
      <c r="K194" s="906">
        <v>30744000</v>
      </c>
      <c r="L194" s="906">
        <v>191786</v>
      </c>
      <c r="M194" s="908">
        <v>36888000</v>
      </c>
    </row>
    <row r="195" spans="1:13" ht="36">
      <c r="A195" s="896"/>
      <c r="B195" s="896"/>
      <c r="C195" s="901"/>
      <c r="D195" s="902"/>
      <c r="E195" s="903"/>
      <c r="F195" s="902"/>
      <c r="G195" s="902"/>
      <c r="H195" s="913" t="s">
        <v>118</v>
      </c>
      <c r="I195" s="914"/>
      <c r="J195" s="915"/>
      <c r="K195" s="915">
        <v>26790720</v>
      </c>
      <c r="L195" s="915">
        <v>-30552214</v>
      </c>
      <c r="M195" s="916">
        <v>28808214</v>
      </c>
    </row>
    <row r="196" spans="1:13" ht="48">
      <c r="A196" s="896"/>
      <c r="B196" s="896"/>
      <c r="C196" s="901" t="s">
        <v>433</v>
      </c>
      <c r="D196" s="902" t="s">
        <v>450</v>
      </c>
      <c r="E196" s="903" t="s">
        <v>31</v>
      </c>
      <c r="F196" s="902"/>
      <c r="G196" s="902" t="s">
        <v>187</v>
      </c>
      <c r="H196" s="904" t="s">
        <v>188</v>
      </c>
      <c r="I196" s="905" t="s">
        <v>107</v>
      </c>
      <c r="J196" s="906"/>
      <c r="K196" s="906"/>
      <c r="L196" s="906">
        <v>0</v>
      </c>
      <c r="M196" s="908"/>
    </row>
    <row r="197" spans="1:13" ht="48">
      <c r="A197" s="896"/>
      <c r="B197" s="896"/>
      <c r="C197" s="901" t="s">
        <v>433</v>
      </c>
      <c r="D197" s="902" t="s">
        <v>450</v>
      </c>
      <c r="E197" s="903" t="s">
        <v>31</v>
      </c>
      <c r="F197" s="902"/>
      <c r="G197" s="902" t="s">
        <v>187</v>
      </c>
      <c r="H197" s="904" t="s">
        <v>188</v>
      </c>
      <c r="I197" s="904" t="s">
        <v>108</v>
      </c>
      <c r="J197" s="906">
        <v>0</v>
      </c>
      <c r="K197" s="906">
        <v>70000000</v>
      </c>
      <c r="L197" s="906">
        <v>60549852</v>
      </c>
      <c r="M197" s="908">
        <v>0</v>
      </c>
    </row>
    <row r="198" spans="1:13" ht="48">
      <c r="A198" s="896"/>
      <c r="B198" s="896"/>
      <c r="C198" s="901" t="s">
        <v>433</v>
      </c>
      <c r="D198" s="902" t="s">
        <v>450</v>
      </c>
      <c r="E198" s="903" t="s">
        <v>31</v>
      </c>
      <c r="F198" s="902"/>
      <c r="G198" s="902" t="s">
        <v>187</v>
      </c>
      <c r="H198" s="904" t="s">
        <v>188</v>
      </c>
      <c r="I198" s="904" t="s">
        <v>109</v>
      </c>
      <c r="J198" s="906">
        <v>0</v>
      </c>
      <c r="K198" s="906">
        <v>70000000</v>
      </c>
      <c r="L198" s="906"/>
      <c r="M198" s="908">
        <v>0</v>
      </c>
    </row>
    <row r="199" spans="1:13" ht="36">
      <c r="A199" s="896"/>
      <c r="B199" s="896"/>
      <c r="C199" s="901"/>
      <c r="D199" s="902"/>
      <c r="E199" s="903"/>
      <c r="F199" s="902"/>
      <c r="G199" s="902"/>
      <c r="H199" s="909" t="s">
        <v>110</v>
      </c>
      <c r="I199" s="910"/>
      <c r="J199" s="911"/>
      <c r="K199" s="911">
        <v>70000000</v>
      </c>
      <c r="L199" s="911"/>
      <c r="M199" s="912"/>
    </row>
    <row r="200" spans="1:13" ht="48">
      <c r="A200" s="896"/>
      <c r="B200" s="896"/>
      <c r="C200" s="901" t="s">
        <v>433</v>
      </c>
      <c r="D200" s="902" t="s">
        <v>450</v>
      </c>
      <c r="E200" s="903" t="s">
        <v>31</v>
      </c>
      <c r="F200" s="902"/>
      <c r="G200" s="902" t="s">
        <v>187</v>
      </c>
      <c r="H200" s="904" t="s">
        <v>188</v>
      </c>
      <c r="I200" s="905" t="s">
        <v>111</v>
      </c>
      <c r="J200" s="906"/>
      <c r="K200" s="906">
        <v>0</v>
      </c>
      <c r="L200" s="906">
        <v>0</v>
      </c>
      <c r="M200" s="908"/>
    </row>
    <row r="201" spans="1:13" ht="48">
      <c r="A201" s="896"/>
      <c r="B201" s="896"/>
      <c r="C201" s="901" t="s">
        <v>433</v>
      </c>
      <c r="D201" s="902" t="s">
        <v>450</v>
      </c>
      <c r="E201" s="903" t="s">
        <v>31</v>
      </c>
      <c r="F201" s="902"/>
      <c r="G201" s="902" t="s">
        <v>187</v>
      </c>
      <c r="H201" s="904" t="s">
        <v>188</v>
      </c>
      <c r="I201" s="904" t="s">
        <v>112</v>
      </c>
      <c r="J201" s="906">
        <v>0</v>
      </c>
      <c r="K201" s="906">
        <v>64570</v>
      </c>
      <c r="L201" s="906">
        <v>60609852</v>
      </c>
      <c r="M201" s="908">
        <v>10516000</v>
      </c>
    </row>
    <row r="202" spans="1:13" ht="48">
      <c r="A202" s="896"/>
      <c r="B202" s="896"/>
      <c r="C202" s="901" t="s">
        <v>433</v>
      </c>
      <c r="D202" s="902" t="s">
        <v>450</v>
      </c>
      <c r="E202" s="903" t="s">
        <v>31</v>
      </c>
      <c r="F202" s="902"/>
      <c r="G202" s="902" t="s">
        <v>187</v>
      </c>
      <c r="H202" s="904" t="s">
        <v>188</v>
      </c>
      <c r="I202" s="904" t="s">
        <v>113</v>
      </c>
      <c r="J202" s="906">
        <v>0</v>
      </c>
      <c r="K202" s="906"/>
      <c r="L202" s="906"/>
      <c r="M202" s="908">
        <v>10516000</v>
      </c>
    </row>
    <row r="203" spans="1:13" ht="36">
      <c r="A203" s="896"/>
      <c r="B203" s="896"/>
      <c r="C203" s="901"/>
      <c r="D203" s="902"/>
      <c r="E203" s="903"/>
      <c r="F203" s="902"/>
      <c r="G203" s="902"/>
      <c r="H203" s="909" t="s">
        <v>114</v>
      </c>
      <c r="I203" s="910"/>
      <c r="J203" s="911"/>
      <c r="K203" s="911"/>
      <c r="L203" s="911"/>
      <c r="M203" s="912"/>
    </row>
    <row r="204" spans="1:13" ht="48">
      <c r="A204" s="896"/>
      <c r="B204" s="896"/>
      <c r="C204" s="901" t="s">
        <v>433</v>
      </c>
      <c r="D204" s="902" t="s">
        <v>450</v>
      </c>
      <c r="E204" s="903" t="s">
        <v>31</v>
      </c>
      <c r="F204" s="902"/>
      <c r="G204" s="902" t="s">
        <v>187</v>
      </c>
      <c r="H204" s="904" t="s">
        <v>188</v>
      </c>
      <c r="I204" s="905" t="s">
        <v>115</v>
      </c>
      <c r="J204" s="906"/>
      <c r="K204" s="906"/>
      <c r="L204" s="906"/>
      <c r="M204" s="908"/>
    </row>
    <row r="205" spans="1:13" ht="48">
      <c r="A205" s="896"/>
      <c r="B205" s="896"/>
      <c r="C205" s="901" t="s">
        <v>433</v>
      </c>
      <c r="D205" s="902" t="s">
        <v>450</v>
      </c>
      <c r="E205" s="903" t="s">
        <v>31</v>
      </c>
      <c r="F205" s="902"/>
      <c r="G205" s="902" t="s">
        <v>187</v>
      </c>
      <c r="H205" s="904" t="s">
        <v>188</v>
      </c>
      <c r="I205" s="904" t="s">
        <v>116</v>
      </c>
      <c r="J205" s="906">
        <v>0</v>
      </c>
      <c r="K205" s="906">
        <v>0</v>
      </c>
      <c r="L205" s="906">
        <v>50826132</v>
      </c>
      <c r="M205" s="908">
        <v>0</v>
      </c>
    </row>
    <row r="206" spans="1:13" ht="48">
      <c r="A206" s="896"/>
      <c r="B206" s="896"/>
      <c r="C206" s="901" t="s">
        <v>433</v>
      </c>
      <c r="D206" s="902" t="s">
        <v>450</v>
      </c>
      <c r="E206" s="903" t="s">
        <v>31</v>
      </c>
      <c r="F206" s="902"/>
      <c r="G206" s="902" t="s">
        <v>187</v>
      </c>
      <c r="H206" s="904" t="s">
        <v>188</v>
      </c>
      <c r="I206" s="904" t="s">
        <v>117</v>
      </c>
      <c r="J206" s="906">
        <v>0</v>
      </c>
      <c r="K206" s="906">
        <v>0</v>
      </c>
      <c r="L206" s="906">
        <v>50826132</v>
      </c>
      <c r="M206" s="908">
        <v>0</v>
      </c>
    </row>
    <row r="207" spans="1:13" ht="36">
      <c r="A207" s="896"/>
      <c r="B207" s="896"/>
      <c r="C207" s="901"/>
      <c r="D207" s="902"/>
      <c r="E207" s="903"/>
      <c r="F207" s="902"/>
      <c r="G207" s="902"/>
      <c r="H207" s="913" t="s">
        <v>118</v>
      </c>
      <c r="I207" s="914"/>
      <c r="J207" s="915"/>
      <c r="K207" s="915">
        <v>0</v>
      </c>
      <c r="L207" s="915">
        <v>50826132</v>
      </c>
      <c r="M207" s="916">
        <v>-50826132</v>
      </c>
    </row>
    <row r="208" spans="1:13" ht="36">
      <c r="A208" s="896"/>
      <c r="B208" s="896"/>
      <c r="C208" s="901" t="s">
        <v>433</v>
      </c>
      <c r="D208" s="902" t="s">
        <v>450</v>
      </c>
      <c r="E208" s="903" t="s">
        <v>31</v>
      </c>
      <c r="F208" s="902"/>
      <c r="G208" s="902" t="s">
        <v>189</v>
      </c>
      <c r="H208" s="904" t="s">
        <v>190</v>
      </c>
      <c r="I208" s="905" t="s">
        <v>107</v>
      </c>
      <c r="J208" s="906"/>
      <c r="K208" s="906"/>
      <c r="L208" s="906">
        <v>600</v>
      </c>
      <c r="M208" s="908"/>
    </row>
    <row r="209" spans="1:13" ht="36">
      <c r="A209" s="896"/>
      <c r="B209" s="896"/>
      <c r="C209" s="901" t="s">
        <v>433</v>
      </c>
      <c r="D209" s="902" t="s">
        <v>450</v>
      </c>
      <c r="E209" s="903" t="s">
        <v>31</v>
      </c>
      <c r="F209" s="902"/>
      <c r="G209" s="902" t="s">
        <v>189</v>
      </c>
      <c r="H209" s="904" t="s">
        <v>190</v>
      </c>
      <c r="I209" s="904" t="s">
        <v>108</v>
      </c>
      <c r="J209" s="906">
        <v>0</v>
      </c>
      <c r="K209" s="906">
        <v>0</v>
      </c>
      <c r="L209" s="906">
        <v>70000000</v>
      </c>
      <c r="M209" s="908">
        <v>0</v>
      </c>
    </row>
    <row r="210" spans="1:13" ht="36">
      <c r="A210" s="896"/>
      <c r="B210" s="896"/>
      <c r="C210" s="901" t="s">
        <v>433</v>
      </c>
      <c r="D210" s="902" t="s">
        <v>450</v>
      </c>
      <c r="E210" s="903" t="s">
        <v>31</v>
      </c>
      <c r="F210" s="902"/>
      <c r="G210" s="902" t="s">
        <v>189</v>
      </c>
      <c r="H210" s="904" t="s">
        <v>190</v>
      </c>
      <c r="I210" s="904" t="s">
        <v>109</v>
      </c>
      <c r="J210" s="906">
        <v>0</v>
      </c>
      <c r="K210" s="906">
        <v>0</v>
      </c>
      <c r="L210" s="906">
        <v>116667</v>
      </c>
      <c r="M210" s="908">
        <v>0</v>
      </c>
    </row>
    <row r="211" spans="1:13" ht="36">
      <c r="A211" s="896"/>
      <c r="B211" s="896"/>
      <c r="C211" s="901"/>
      <c r="D211" s="902"/>
      <c r="E211" s="903"/>
      <c r="F211" s="902"/>
      <c r="G211" s="902"/>
      <c r="H211" s="909" t="s">
        <v>110</v>
      </c>
      <c r="I211" s="910"/>
      <c r="J211" s="911"/>
      <c r="K211" s="911">
        <v>0</v>
      </c>
      <c r="L211" s="911">
        <v>116667</v>
      </c>
      <c r="M211" s="912">
        <v>-116667</v>
      </c>
    </row>
    <row r="212" spans="1:13" ht="36">
      <c r="A212" s="896"/>
      <c r="B212" s="896"/>
      <c r="C212" s="901" t="s">
        <v>433</v>
      </c>
      <c r="D212" s="902" t="s">
        <v>450</v>
      </c>
      <c r="E212" s="903" t="s">
        <v>31</v>
      </c>
      <c r="F212" s="902"/>
      <c r="G212" s="902" t="s">
        <v>189</v>
      </c>
      <c r="H212" s="904" t="s">
        <v>190</v>
      </c>
      <c r="I212" s="905" t="s">
        <v>111</v>
      </c>
      <c r="J212" s="906"/>
      <c r="K212" s="906"/>
      <c r="L212" s="906">
        <v>600</v>
      </c>
      <c r="M212" s="908"/>
    </row>
    <row r="213" spans="1:13" ht="36">
      <c r="A213" s="896"/>
      <c r="B213" s="896"/>
      <c r="C213" s="901" t="s">
        <v>433</v>
      </c>
      <c r="D213" s="902" t="s">
        <v>450</v>
      </c>
      <c r="E213" s="903" t="s">
        <v>31</v>
      </c>
      <c r="F213" s="902"/>
      <c r="G213" s="902" t="s">
        <v>189</v>
      </c>
      <c r="H213" s="904" t="s">
        <v>190</v>
      </c>
      <c r="I213" s="904" t="s">
        <v>112</v>
      </c>
      <c r="J213" s="906">
        <v>0</v>
      </c>
      <c r="K213" s="906">
        <v>0</v>
      </c>
      <c r="L213" s="906">
        <v>50000000</v>
      </c>
      <c r="M213" s="908">
        <v>124594000</v>
      </c>
    </row>
    <row r="214" spans="1:13" ht="36">
      <c r="A214" s="896"/>
      <c r="B214" s="896"/>
      <c r="C214" s="901" t="s">
        <v>433</v>
      </c>
      <c r="D214" s="902" t="s">
        <v>450</v>
      </c>
      <c r="E214" s="903" t="s">
        <v>31</v>
      </c>
      <c r="F214" s="902"/>
      <c r="G214" s="902" t="s">
        <v>189</v>
      </c>
      <c r="H214" s="904" t="s">
        <v>190</v>
      </c>
      <c r="I214" s="904" t="s">
        <v>113</v>
      </c>
      <c r="J214" s="906">
        <v>0</v>
      </c>
      <c r="K214" s="906">
        <v>0</v>
      </c>
      <c r="L214" s="906">
        <v>83333</v>
      </c>
      <c r="M214" s="908">
        <v>124594000</v>
      </c>
    </row>
    <row r="215" spans="1:13" ht="36">
      <c r="A215" s="896"/>
      <c r="B215" s="896"/>
      <c r="C215" s="901"/>
      <c r="D215" s="902"/>
      <c r="E215" s="903"/>
      <c r="F215" s="902"/>
      <c r="G215" s="902"/>
      <c r="H215" s="909" t="s">
        <v>114</v>
      </c>
      <c r="I215" s="910"/>
      <c r="J215" s="911"/>
      <c r="K215" s="911">
        <v>0</v>
      </c>
      <c r="L215" s="911">
        <v>83333</v>
      </c>
      <c r="M215" s="912">
        <v>-83333</v>
      </c>
    </row>
    <row r="216" spans="1:13" ht="36">
      <c r="A216" s="896"/>
      <c r="B216" s="896"/>
      <c r="C216" s="901" t="s">
        <v>433</v>
      </c>
      <c r="D216" s="902" t="s">
        <v>450</v>
      </c>
      <c r="E216" s="903" t="s">
        <v>31</v>
      </c>
      <c r="F216" s="902"/>
      <c r="G216" s="902" t="s">
        <v>189</v>
      </c>
      <c r="H216" s="904" t="s">
        <v>190</v>
      </c>
      <c r="I216" s="905" t="s">
        <v>115</v>
      </c>
      <c r="J216" s="906"/>
      <c r="K216" s="906"/>
      <c r="L216" s="906"/>
      <c r="M216" s="908"/>
    </row>
    <row r="217" spans="1:13" ht="36">
      <c r="A217" s="896"/>
      <c r="B217" s="896"/>
      <c r="C217" s="901" t="s">
        <v>433</v>
      </c>
      <c r="D217" s="902" t="s">
        <v>450</v>
      </c>
      <c r="E217" s="903" t="s">
        <v>31</v>
      </c>
      <c r="F217" s="902"/>
      <c r="G217" s="902" t="s">
        <v>189</v>
      </c>
      <c r="H217" s="904" t="s">
        <v>190</v>
      </c>
      <c r="I217" s="904" t="s">
        <v>116</v>
      </c>
      <c r="J217" s="906">
        <v>0</v>
      </c>
      <c r="K217" s="906">
        <v>0</v>
      </c>
      <c r="L217" s="906">
        <v>0</v>
      </c>
      <c r="M217" s="908">
        <v>4794802</v>
      </c>
    </row>
    <row r="218" spans="1:13" ht="36">
      <c r="A218" s="896"/>
      <c r="B218" s="896"/>
      <c r="C218" s="901" t="s">
        <v>433</v>
      </c>
      <c r="D218" s="902" t="s">
        <v>450</v>
      </c>
      <c r="E218" s="903" t="s">
        <v>31</v>
      </c>
      <c r="F218" s="902"/>
      <c r="G218" s="902" t="s">
        <v>189</v>
      </c>
      <c r="H218" s="904" t="s">
        <v>190</v>
      </c>
      <c r="I218" s="904" t="s">
        <v>117</v>
      </c>
      <c r="J218" s="906">
        <v>0</v>
      </c>
      <c r="K218" s="906">
        <v>0</v>
      </c>
      <c r="L218" s="906">
        <v>0</v>
      </c>
      <c r="M218" s="908">
        <v>4794802</v>
      </c>
    </row>
    <row r="219" spans="1:13" ht="36">
      <c r="A219" s="896"/>
      <c r="B219" s="896"/>
      <c r="C219" s="901"/>
      <c r="D219" s="902"/>
      <c r="E219" s="903"/>
      <c r="F219" s="902"/>
      <c r="G219" s="902"/>
      <c r="H219" s="913" t="s">
        <v>118</v>
      </c>
      <c r="I219" s="914"/>
      <c r="J219" s="915"/>
      <c r="K219" s="915">
        <v>0</v>
      </c>
      <c r="L219" s="915">
        <v>0</v>
      </c>
      <c r="M219" s="916">
        <v>0</v>
      </c>
    </row>
    <row r="220" spans="1:13" ht="24">
      <c r="A220" s="896"/>
      <c r="B220" s="896"/>
      <c r="C220" s="901" t="s">
        <v>433</v>
      </c>
      <c r="D220" s="902" t="s">
        <v>450</v>
      </c>
      <c r="E220" s="903" t="s">
        <v>31</v>
      </c>
      <c r="F220" s="902"/>
      <c r="G220" s="902" t="s">
        <v>176</v>
      </c>
      <c r="H220" s="904" t="s">
        <v>177</v>
      </c>
      <c r="I220" s="905" t="s">
        <v>107</v>
      </c>
      <c r="J220" s="906"/>
      <c r="K220" s="906"/>
      <c r="L220" s="906"/>
      <c r="M220" s="908"/>
    </row>
    <row r="221" spans="1:13" ht="24">
      <c r="A221" s="896"/>
      <c r="B221" s="896"/>
      <c r="C221" s="901" t="s">
        <v>433</v>
      </c>
      <c r="D221" s="902" t="s">
        <v>450</v>
      </c>
      <c r="E221" s="903" t="s">
        <v>31</v>
      </c>
      <c r="F221" s="902"/>
      <c r="G221" s="902" t="s">
        <v>176</v>
      </c>
      <c r="H221" s="904" t="s">
        <v>177</v>
      </c>
      <c r="I221" s="904" t="s">
        <v>108</v>
      </c>
      <c r="J221" s="906">
        <v>0</v>
      </c>
      <c r="K221" s="906">
        <v>0</v>
      </c>
      <c r="L221" s="906">
        <v>0</v>
      </c>
      <c r="M221" s="908">
        <v>0</v>
      </c>
    </row>
    <row r="222" spans="1:13" ht="24">
      <c r="A222" s="896"/>
      <c r="B222" s="896"/>
      <c r="C222" s="901" t="s">
        <v>433</v>
      </c>
      <c r="D222" s="902" t="s">
        <v>450</v>
      </c>
      <c r="E222" s="903" t="s">
        <v>31</v>
      </c>
      <c r="F222" s="902"/>
      <c r="G222" s="902" t="s">
        <v>176</v>
      </c>
      <c r="H222" s="904" t="s">
        <v>177</v>
      </c>
      <c r="I222" s="904" t="s">
        <v>109</v>
      </c>
      <c r="J222" s="906">
        <v>0</v>
      </c>
      <c r="K222" s="906">
        <v>0</v>
      </c>
      <c r="L222" s="906">
        <v>0</v>
      </c>
      <c r="M222" s="908">
        <v>0</v>
      </c>
    </row>
    <row r="223" spans="1:13" ht="36">
      <c r="A223" s="896"/>
      <c r="B223" s="896"/>
      <c r="C223" s="901"/>
      <c r="D223" s="902"/>
      <c r="E223" s="903"/>
      <c r="F223" s="902"/>
      <c r="G223" s="902"/>
      <c r="H223" s="909" t="s">
        <v>110</v>
      </c>
      <c r="I223" s="910"/>
      <c r="J223" s="911"/>
      <c r="K223" s="911">
        <v>0</v>
      </c>
      <c r="L223" s="911">
        <v>0</v>
      </c>
      <c r="M223" s="912">
        <v>0</v>
      </c>
    </row>
    <row r="224" spans="1:13" ht="24">
      <c r="A224" s="896"/>
      <c r="B224" s="896"/>
      <c r="C224" s="901" t="s">
        <v>433</v>
      </c>
      <c r="D224" s="902" t="s">
        <v>450</v>
      </c>
      <c r="E224" s="903" t="s">
        <v>31</v>
      </c>
      <c r="F224" s="902"/>
      <c r="G224" s="902" t="s">
        <v>176</v>
      </c>
      <c r="H224" s="904" t="s">
        <v>177</v>
      </c>
      <c r="I224" s="905" t="s">
        <v>111</v>
      </c>
      <c r="J224" s="906"/>
      <c r="K224" s="906"/>
      <c r="L224" s="906"/>
      <c r="M224" s="908"/>
    </row>
    <row r="225" spans="1:13" ht="24">
      <c r="A225" s="896"/>
      <c r="B225" s="896"/>
      <c r="C225" s="901" t="s">
        <v>433</v>
      </c>
      <c r="D225" s="902" t="s">
        <v>450</v>
      </c>
      <c r="E225" s="903" t="s">
        <v>31</v>
      </c>
      <c r="F225" s="902"/>
      <c r="G225" s="902" t="s">
        <v>176</v>
      </c>
      <c r="H225" s="904" t="s">
        <v>177</v>
      </c>
      <c r="I225" s="904" t="s">
        <v>112</v>
      </c>
      <c r="J225" s="906">
        <v>0</v>
      </c>
      <c r="K225" s="906">
        <v>2035430</v>
      </c>
      <c r="L225" s="906">
        <v>0</v>
      </c>
      <c r="M225" s="908">
        <v>0</v>
      </c>
    </row>
    <row r="226" spans="1:13" ht="24">
      <c r="A226" s="896"/>
      <c r="B226" s="896"/>
      <c r="C226" s="901" t="s">
        <v>433</v>
      </c>
      <c r="D226" s="902" t="s">
        <v>450</v>
      </c>
      <c r="E226" s="903" t="s">
        <v>31</v>
      </c>
      <c r="F226" s="902"/>
      <c r="G226" s="902" t="s">
        <v>176</v>
      </c>
      <c r="H226" s="904" t="s">
        <v>177</v>
      </c>
      <c r="I226" s="904" t="s">
        <v>113</v>
      </c>
      <c r="J226" s="906">
        <v>0</v>
      </c>
      <c r="K226" s="906">
        <v>2035430</v>
      </c>
      <c r="L226" s="906">
        <v>0</v>
      </c>
      <c r="M226" s="908">
        <v>0</v>
      </c>
    </row>
    <row r="227" spans="1:13" ht="36">
      <c r="A227" s="896"/>
      <c r="B227" s="896"/>
      <c r="C227" s="901"/>
      <c r="D227" s="902"/>
      <c r="E227" s="903"/>
      <c r="F227" s="902"/>
      <c r="G227" s="902"/>
      <c r="H227" s="909" t="s">
        <v>114</v>
      </c>
      <c r="I227" s="910"/>
      <c r="J227" s="911"/>
      <c r="K227" s="911">
        <v>2035430</v>
      </c>
      <c r="L227" s="911">
        <v>-2035430</v>
      </c>
      <c r="M227" s="912">
        <v>0</v>
      </c>
    </row>
    <row r="228" spans="1:13" ht="24">
      <c r="A228" s="896"/>
      <c r="B228" s="896"/>
      <c r="C228" s="901" t="s">
        <v>433</v>
      </c>
      <c r="D228" s="902" t="s">
        <v>450</v>
      </c>
      <c r="E228" s="903" t="s">
        <v>31</v>
      </c>
      <c r="F228" s="902"/>
      <c r="G228" s="902" t="s">
        <v>176</v>
      </c>
      <c r="H228" s="904" t="s">
        <v>177</v>
      </c>
      <c r="I228" s="905" t="s">
        <v>115</v>
      </c>
      <c r="J228" s="906"/>
      <c r="K228" s="906"/>
      <c r="L228" s="906"/>
      <c r="M228" s="908"/>
    </row>
    <row r="229" spans="1:13" ht="24">
      <c r="A229" s="896"/>
      <c r="B229" s="896"/>
      <c r="C229" s="901" t="s">
        <v>433</v>
      </c>
      <c r="D229" s="902" t="s">
        <v>450</v>
      </c>
      <c r="E229" s="903" t="s">
        <v>31</v>
      </c>
      <c r="F229" s="902"/>
      <c r="G229" s="902" t="s">
        <v>176</v>
      </c>
      <c r="H229" s="904" t="s">
        <v>177</v>
      </c>
      <c r="I229" s="904" t="s">
        <v>116</v>
      </c>
      <c r="J229" s="906">
        <v>0</v>
      </c>
      <c r="K229" s="906">
        <v>1043318</v>
      </c>
      <c r="L229" s="906">
        <v>0</v>
      </c>
      <c r="M229" s="908">
        <v>0</v>
      </c>
    </row>
    <row r="230" spans="1:13" ht="24">
      <c r="A230" s="896"/>
      <c r="B230" s="896"/>
      <c r="C230" s="901" t="s">
        <v>433</v>
      </c>
      <c r="D230" s="902" t="s">
        <v>450</v>
      </c>
      <c r="E230" s="903" t="s">
        <v>31</v>
      </c>
      <c r="F230" s="902"/>
      <c r="G230" s="902" t="s">
        <v>176</v>
      </c>
      <c r="H230" s="904" t="s">
        <v>177</v>
      </c>
      <c r="I230" s="904" t="s">
        <v>117</v>
      </c>
      <c r="J230" s="906">
        <v>0</v>
      </c>
      <c r="K230" s="906">
        <v>1043318</v>
      </c>
      <c r="L230" s="906">
        <v>0</v>
      </c>
      <c r="M230" s="908">
        <v>0</v>
      </c>
    </row>
    <row r="231" spans="1:13" ht="36">
      <c r="A231" s="896"/>
      <c r="B231" s="896"/>
      <c r="C231" s="901"/>
      <c r="D231" s="902"/>
      <c r="E231" s="903"/>
      <c r="F231" s="902"/>
      <c r="G231" s="902"/>
      <c r="H231" s="913" t="s">
        <v>118</v>
      </c>
      <c r="I231" s="914"/>
      <c r="J231" s="915"/>
      <c r="K231" s="915">
        <v>1043318</v>
      </c>
      <c r="L231" s="915">
        <v>-1043318</v>
      </c>
      <c r="M231" s="916">
        <v>0</v>
      </c>
    </row>
    <row r="232" spans="1:13" ht="24">
      <c r="A232" s="896"/>
      <c r="B232" s="896"/>
      <c r="C232" s="901" t="s">
        <v>433</v>
      </c>
      <c r="D232" s="902" t="s">
        <v>450</v>
      </c>
      <c r="E232" s="903" t="s">
        <v>31</v>
      </c>
      <c r="F232" s="902"/>
      <c r="G232" s="902" t="s">
        <v>191</v>
      </c>
      <c r="H232" s="904" t="s">
        <v>192</v>
      </c>
      <c r="I232" s="905" t="s">
        <v>107</v>
      </c>
      <c r="J232" s="906"/>
      <c r="K232" s="906"/>
      <c r="L232" s="906"/>
      <c r="M232" s="908"/>
    </row>
    <row r="233" spans="1:13" ht="24">
      <c r="A233" s="896"/>
      <c r="B233" s="896"/>
      <c r="C233" s="901" t="s">
        <v>433</v>
      </c>
      <c r="D233" s="902" t="s">
        <v>450</v>
      </c>
      <c r="E233" s="903" t="s">
        <v>31</v>
      </c>
      <c r="F233" s="902"/>
      <c r="G233" s="902" t="s">
        <v>191</v>
      </c>
      <c r="H233" s="904" t="s">
        <v>192</v>
      </c>
      <c r="I233" s="904" t="s">
        <v>108</v>
      </c>
      <c r="J233" s="906">
        <v>0</v>
      </c>
      <c r="K233" s="906">
        <v>0</v>
      </c>
      <c r="L233" s="906">
        <v>741736</v>
      </c>
      <c r="M233" s="908">
        <v>0</v>
      </c>
    </row>
    <row r="234" spans="1:13" ht="24">
      <c r="A234" s="896"/>
      <c r="B234" s="896"/>
      <c r="C234" s="901" t="s">
        <v>433</v>
      </c>
      <c r="D234" s="902" t="s">
        <v>450</v>
      </c>
      <c r="E234" s="903" t="s">
        <v>31</v>
      </c>
      <c r="F234" s="902"/>
      <c r="G234" s="902" t="s">
        <v>191</v>
      </c>
      <c r="H234" s="904" t="s">
        <v>192</v>
      </c>
      <c r="I234" s="904" t="s">
        <v>109</v>
      </c>
      <c r="J234" s="906">
        <v>0</v>
      </c>
      <c r="K234" s="906">
        <v>0</v>
      </c>
      <c r="L234" s="906">
        <v>741736</v>
      </c>
      <c r="M234" s="908">
        <v>0</v>
      </c>
    </row>
    <row r="235" spans="1:13" ht="36">
      <c r="A235" s="896"/>
      <c r="B235" s="896"/>
      <c r="C235" s="901"/>
      <c r="D235" s="902"/>
      <c r="E235" s="903"/>
      <c r="F235" s="902"/>
      <c r="G235" s="902"/>
      <c r="H235" s="909" t="s">
        <v>110</v>
      </c>
      <c r="I235" s="910"/>
      <c r="J235" s="911"/>
      <c r="K235" s="911">
        <v>0</v>
      </c>
      <c r="L235" s="911">
        <v>741736</v>
      </c>
      <c r="M235" s="912">
        <v>-741736</v>
      </c>
    </row>
    <row r="236" spans="1:13" ht="24">
      <c r="A236" s="896"/>
      <c r="B236" s="896"/>
      <c r="C236" s="901" t="s">
        <v>433</v>
      </c>
      <c r="D236" s="902" t="s">
        <v>450</v>
      </c>
      <c r="E236" s="903" t="s">
        <v>31</v>
      </c>
      <c r="F236" s="902"/>
      <c r="G236" s="902" t="s">
        <v>191</v>
      </c>
      <c r="H236" s="904" t="s">
        <v>192</v>
      </c>
      <c r="I236" s="905" t="s">
        <v>111</v>
      </c>
      <c r="J236" s="906"/>
      <c r="K236" s="906"/>
      <c r="L236" s="906"/>
      <c r="M236" s="908"/>
    </row>
    <row r="237" spans="1:13" ht="24">
      <c r="A237" s="896"/>
      <c r="B237" s="896"/>
      <c r="C237" s="901" t="s">
        <v>433</v>
      </c>
      <c r="D237" s="902" t="s">
        <v>450</v>
      </c>
      <c r="E237" s="903" t="s">
        <v>31</v>
      </c>
      <c r="F237" s="902"/>
      <c r="G237" s="902" t="s">
        <v>191</v>
      </c>
      <c r="H237" s="904" t="s">
        <v>192</v>
      </c>
      <c r="I237" s="904" t="s">
        <v>112</v>
      </c>
      <c r="J237" s="906">
        <v>0</v>
      </c>
      <c r="K237" s="906">
        <v>0</v>
      </c>
      <c r="L237" s="906">
        <v>741736</v>
      </c>
      <c r="M237" s="908">
        <v>0</v>
      </c>
    </row>
    <row r="238" spans="1:13" ht="24">
      <c r="A238" s="896"/>
      <c r="B238" s="896"/>
      <c r="C238" s="901" t="s">
        <v>433</v>
      </c>
      <c r="D238" s="902" t="s">
        <v>450</v>
      </c>
      <c r="E238" s="903" t="s">
        <v>31</v>
      </c>
      <c r="F238" s="902"/>
      <c r="G238" s="902" t="s">
        <v>191</v>
      </c>
      <c r="H238" s="904" t="s">
        <v>192</v>
      </c>
      <c r="I238" s="904" t="s">
        <v>113</v>
      </c>
      <c r="J238" s="906">
        <v>0</v>
      </c>
      <c r="K238" s="906">
        <v>0</v>
      </c>
      <c r="L238" s="906">
        <v>741736</v>
      </c>
      <c r="M238" s="908">
        <v>0</v>
      </c>
    </row>
    <row r="239" spans="1:13" ht="36">
      <c r="A239" s="896"/>
      <c r="B239" s="896"/>
      <c r="C239" s="901"/>
      <c r="D239" s="902"/>
      <c r="E239" s="903"/>
      <c r="F239" s="902"/>
      <c r="G239" s="902"/>
      <c r="H239" s="909" t="s">
        <v>114</v>
      </c>
      <c r="I239" s="910"/>
      <c r="J239" s="911"/>
      <c r="K239" s="911">
        <v>0</v>
      </c>
      <c r="L239" s="911">
        <v>741736</v>
      </c>
      <c r="M239" s="912">
        <v>-741736</v>
      </c>
    </row>
    <row r="240" spans="1:13" ht="24">
      <c r="A240" s="896"/>
      <c r="B240" s="896"/>
      <c r="C240" s="901" t="s">
        <v>433</v>
      </c>
      <c r="D240" s="902" t="s">
        <v>450</v>
      </c>
      <c r="E240" s="903" t="s">
        <v>31</v>
      </c>
      <c r="F240" s="902"/>
      <c r="G240" s="902" t="s">
        <v>191</v>
      </c>
      <c r="H240" s="904" t="s">
        <v>192</v>
      </c>
      <c r="I240" s="905" t="s">
        <v>115</v>
      </c>
      <c r="J240" s="906"/>
      <c r="K240" s="906"/>
      <c r="L240" s="906"/>
      <c r="M240" s="908"/>
    </row>
    <row r="241" spans="1:13" ht="24">
      <c r="A241" s="896"/>
      <c r="B241" s="896"/>
      <c r="C241" s="901" t="s">
        <v>433</v>
      </c>
      <c r="D241" s="902" t="s">
        <v>450</v>
      </c>
      <c r="E241" s="903" t="s">
        <v>31</v>
      </c>
      <c r="F241" s="902"/>
      <c r="G241" s="902" t="s">
        <v>191</v>
      </c>
      <c r="H241" s="904" t="s">
        <v>192</v>
      </c>
      <c r="I241" s="904" t="s">
        <v>116</v>
      </c>
      <c r="J241" s="906">
        <v>0</v>
      </c>
      <c r="K241" s="906">
        <v>0</v>
      </c>
      <c r="L241" s="906">
        <v>0</v>
      </c>
      <c r="M241" s="908">
        <v>0</v>
      </c>
    </row>
    <row r="242" spans="1:13" ht="24">
      <c r="A242" s="896"/>
      <c r="B242" s="896"/>
      <c r="C242" s="901" t="s">
        <v>433</v>
      </c>
      <c r="D242" s="902" t="s">
        <v>450</v>
      </c>
      <c r="E242" s="903" t="s">
        <v>31</v>
      </c>
      <c r="F242" s="902"/>
      <c r="G242" s="902" t="s">
        <v>191</v>
      </c>
      <c r="H242" s="904" t="s">
        <v>192</v>
      </c>
      <c r="I242" s="904" t="s">
        <v>117</v>
      </c>
      <c r="J242" s="906">
        <v>0</v>
      </c>
      <c r="K242" s="906">
        <v>0</v>
      </c>
      <c r="L242" s="906">
        <v>0</v>
      </c>
      <c r="M242" s="908">
        <v>0</v>
      </c>
    </row>
    <row r="243" spans="1:13" ht="36">
      <c r="A243" s="896"/>
      <c r="B243" s="896"/>
      <c r="C243" s="901"/>
      <c r="D243" s="902"/>
      <c r="E243" s="903"/>
      <c r="F243" s="902"/>
      <c r="G243" s="902"/>
      <c r="H243" s="913" t="s">
        <v>118</v>
      </c>
      <c r="I243" s="914"/>
      <c r="J243" s="915"/>
      <c r="K243" s="915">
        <v>0</v>
      </c>
      <c r="L243" s="915">
        <v>0</v>
      </c>
      <c r="M243" s="916">
        <v>0</v>
      </c>
    </row>
    <row r="244" spans="1:13">
      <c r="A244" s="896"/>
      <c r="B244" s="1755"/>
      <c r="C244" s="1755"/>
      <c r="D244" s="1755"/>
      <c r="E244" s="896"/>
      <c r="F244" s="896"/>
      <c r="G244" s="896"/>
      <c r="H244" s="896"/>
      <c r="I244" s="896"/>
      <c r="J244" s="896"/>
      <c r="K244" s="896"/>
      <c r="L244" s="896"/>
      <c r="M244" s="896"/>
    </row>
    <row r="245" spans="1:13">
      <c r="A245" s="896"/>
      <c r="B245" s="896"/>
      <c r="C245" s="896"/>
      <c r="D245" s="896"/>
      <c r="E245" s="1758" t="s">
        <v>586</v>
      </c>
      <c r="F245" s="917" t="s">
        <v>577</v>
      </c>
      <c r="G245" s="1759"/>
      <c r="H245" s="1759"/>
      <c r="I245" s="1758" t="s">
        <v>576</v>
      </c>
      <c r="J245" s="917" t="s">
        <v>577</v>
      </c>
      <c r="K245" s="1759"/>
      <c r="L245" s="1759"/>
      <c r="M245" s="896"/>
    </row>
    <row r="246" spans="1:13">
      <c r="A246" s="896"/>
      <c r="B246" s="896"/>
      <c r="C246" s="896"/>
      <c r="D246" s="896"/>
      <c r="E246" s="1758"/>
      <c r="F246" s="917" t="s">
        <v>579</v>
      </c>
      <c r="G246" s="1759"/>
      <c r="H246" s="1759"/>
      <c r="I246" s="1758"/>
      <c r="J246" s="917" t="s">
        <v>579</v>
      </c>
      <c r="K246" s="1759"/>
      <c r="L246" s="1759"/>
      <c r="M246" s="896"/>
    </row>
    <row r="247" spans="1:13">
      <c r="A247" s="896"/>
      <c r="B247" s="896"/>
      <c r="C247" s="896"/>
      <c r="D247" s="896"/>
      <c r="E247" s="1758"/>
      <c r="F247" s="917" t="s">
        <v>580</v>
      </c>
      <c r="G247" s="1759"/>
      <c r="H247" s="1759"/>
      <c r="I247" s="1758"/>
      <c r="J247" s="917" t="s">
        <v>580</v>
      </c>
      <c r="K247" s="1759"/>
      <c r="L247" s="1759"/>
      <c r="M247" s="896"/>
    </row>
    <row r="248" spans="1:13">
      <c r="A248" s="896"/>
      <c r="B248" s="896"/>
      <c r="C248" s="1755"/>
      <c r="D248" s="1755"/>
      <c r="E248" s="896"/>
      <c r="F248" s="896"/>
      <c r="G248" s="896"/>
      <c r="H248" s="896"/>
      <c r="I248" s="896"/>
      <c r="J248" s="896"/>
      <c r="K248" s="896"/>
      <c r="L248" s="896"/>
      <c r="M248" s="896"/>
    </row>
    <row r="251" spans="1:13" ht="17.25">
      <c r="D251" s="1750" t="s">
        <v>119</v>
      </c>
      <c r="E251" s="1750"/>
      <c r="F251" s="1750"/>
      <c r="G251" s="1750"/>
      <c r="H251" s="1750"/>
      <c r="I251" s="1750"/>
      <c r="J251" s="1750"/>
      <c r="K251" s="1750"/>
      <c r="L251" s="1750"/>
      <c r="M251" s="1750"/>
    </row>
    <row r="252" spans="1:13" ht="18" thickBot="1">
      <c r="D252" s="1751" t="s">
        <v>582</v>
      </c>
      <c r="E252" s="1751"/>
      <c r="F252" s="1751"/>
      <c r="G252" s="1751"/>
      <c r="H252" s="1751"/>
      <c r="I252" s="121"/>
      <c r="J252" s="121"/>
      <c r="K252" s="121"/>
      <c r="L252" s="121"/>
      <c r="M252" s="121"/>
    </row>
    <row r="253" spans="1:13" ht="25.5">
      <c r="D253" s="98" t="s">
        <v>18</v>
      </c>
      <c r="E253" s="1752" t="s">
        <v>19</v>
      </c>
      <c r="F253" s="1752"/>
      <c r="G253" s="1753" t="s">
        <v>120</v>
      </c>
      <c r="H253" s="1753"/>
      <c r="I253" s="1753">
        <v>14</v>
      </c>
      <c r="J253" s="1753"/>
      <c r="K253" s="1753"/>
      <c r="L253" s="1753"/>
      <c r="M253" s="1754"/>
    </row>
    <row r="254" spans="1:13" ht="26.25" thickBot="1">
      <c r="D254" s="99" t="s">
        <v>121</v>
      </c>
      <c r="E254" s="1741" t="s">
        <v>31</v>
      </c>
      <c r="F254" s="1741"/>
      <c r="G254" s="1742" t="s">
        <v>28</v>
      </c>
      <c r="H254" s="1742"/>
      <c r="I254" s="1742">
        <v>1130</v>
      </c>
      <c r="J254" s="1742"/>
      <c r="K254" s="1742"/>
      <c r="L254" s="1742"/>
      <c r="M254" s="1743"/>
    </row>
    <row r="255" spans="1:13" ht="103.5">
      <c r="D255" s="100" t="s">
        <v>122</v>
      </c>
      <c r="E255" s="1744" t="s">
        <v>567</v>
      </c>
      <c r="F255" s="1745"/>
      <c r="G255" s="1745"/>
      <c r="H255" s="1745"/>
      <c r="I255" s="1745"/>
      <c r="J255" s="1745"/>
      <c r="K255" s="1745"/>
      <c r="L255" s="1745"/>
      <c r="M255" s="1746"/>
    </row>
    <row r="256" spans="1:13" ht="17.25">
      <c r="D256" s="1736" t="s">
        <v>123</v>
      </c>
      <c r="E256" s="1737"/>
      <c r="F256" s="1747" t="s">
        <v>124</v>
      </c>
      <c r="G256" s="1748"/>
      <c r="H256" s="1748"/>
      <c r="I256" s="1748"/>
      <c r="J256" s="1748"/>
      <c r="K256" s="1748"/>
      <c r="L256" s="1748"/>
      <c r="M256" s="1749"/>
    </row>
    <row r="257" spans="4:13" ht="18">
      <c r="D257" s="1724" t="s">
        <v>125</v>
      </c>
      <c r="E257" s="1727" t="s">
        <v>126</v>
      </c>
      <c r="F257" s="435" t="s">
        <v>350</v>
      </c>
      <c r="G257" s="1730" t="s">
        <v>127</v>
      </c>
      <c r="H257" s="435" t="s">
        <v>353</v>
      </c>
      <c r="I257" s="101" t="s">
        <v>355</v>
      </c>
      <c r="J257" s="101" t="s">
        <v>355</v>
      </c>
      <c r="K257" s="101" t="s">
        <v>13</v>
      </c>
      <c r="L257" s="435" t="s">
        <v>360</v>
      </c>
      <c r="M257" s="1733" t="s">
        <v>128</v>
      </c>
    </row>
    <row r="258" spans="4:13" ht="18">
      <c r="D258" s="1725"/>
      <c r="E258" s="1728"/>
      <c r="F258" s="436" t="s">
        <v>351</v>
      </c>
      <c r="G258" s="1731"/>
      <c r="H258" s="436" t="s">
        <v>354</v>
      </c>
      <c r="I258" s="436" t="s">
        <v>356</v>
      </c>
      <c r="J258" s="436" t="s">
        <v>357</v>
      </c>
      <c r="K258" s="436" t="s">
        <v>358</v>
      </c>
      <c r="L258" s="436" t="s">
        <v>361</v>
      </c>
      <c r="M258" s="1734"/>
    </row>
    <row r="259" spans="4:13" ht="18">
      <c r="D259" s="1726"/>
      <c r="E259" s="1729"/>
      <c r="F259" s="437" t="s">
        <v>352</v>
      </c>
      <c r="G259" s="1732"/>
      <c r="H259" s="437"/>
      <c r="I259" s="437" t="s">
        <v>502</v>
      </c>
      <c r="J259" s="437" t="s">
        <v>502</v>
      </c>
      <c r="K259" s="437" t="s">
        <v>359</v>
      </c>
      <c r="L259" s="437"/>
      <c r="M259" s="1735"/>
    </row>
    <row r="260" spans="4:13" ht="36">
      <c r="D260" s="102"/>
      <c r="E260" s="103" t="s">
        <v>568</v>
      </c>
      <c r="F260" s="104"/>
      <c r="G260" s="105"/>
      <c r="H260" s="106"/>
      <c r="I260" s="291">
        <v>1</v>
      </c>
      <c r="J260" s="291">
        <v>1</v>
      </c>
      <c r="K260" s="291">
        <v>1</v>
      </c>
      <c r="L260" s="107">
        <v>0</v>
      </c>
      <c r="M260" s="108"/>
    </row>
    <row r="261" spans="4:13" ht="17.25">
      <c r="D261" s="1736" t="s">
        <v>130</v>
      </c>
      <c r="E261" s="1737"/>
      <c r="F261" s="1738"/>
      <c r="G261" s="1739"/>
      <c r="H261" s="1739"/>
      <c r="I261" s="1739"/>
      <c r="J261" s="1739"/>
      <c r="K261" s="1739"/>
      <c r="L261" s="1739"/>
      <c r="M261" s="1740"/>
    </row>
    <row r="262" spans="4:13" ht="34.5">
      <c r="D262" s="109" t="s">
        <v>131</v>
      </c>
      <c r="E262" s="1712" t="s">
        <v>569</v>
      </c>
      <c r="F262" s="1713"/>
      <c r="G262" s="1713"/>
      <c r="H262" s="1713"/>
      <c r="I262" s="1713"/>
      <c r="J262" s="1713"/>
      <c r="K262" s="1713"/>
      <c r="L262" s="1713"/>
      <c r="M262" s="1714"/>
    </row>
    <row r="263" spans="4:13" ht="18">
      <c r="D263" s="110"/>
      <c r="E263" s="111" t="s">
        <v>570</v>
      </c>
      <c r="F263" s="107"/>
      <c r="G263" s="107"/>
      <c r="H263" s="106"/>
      <c r="I263" s="107">
        <v>18500</v>
      </c>
      <c r="J263" s="107">
        <v>18500</v>
      </c>
      <c r="K263" s="107">
        <v>10900</v>
      </c>
      <c r="L263" s="107">
        <v>7600</v>
      </c>
      <c r="M263" s="108">
        <v>0.58918918899999995</v>
      </c>
    </row>
    <row r="264" spans="4:13" ht="27">
      <c r="D264" s="110"/>
      <c r="E264" s="111" t="s">
        <v>571</v>
      </c>
      <c r="F264" s="107" t="s">
        <v>129</v>
      </c>
      <c r="G264" s="107"/>
      <c r="H264" s="106"/>
      <c r="I264" s="107"/>
      <c r="J264" s="107"/>
      <c r="K264" s="107"/>
      <c r="L264" s="107">
        <v>0</v>
      </c>
      <c r="M264" s="108">
        <v>0</v>
      </c>
    </row>
    <row r="265" spans="4:13" ht="18">
      <c r="D265" s="110"/>
      <c r="E265" s="111" t="s">
        <v>572</v>
      </c>
      <c r="F265" s="107" t="s">
        <v>129</v>
      </c>
      <c r="G265" s="107"/>
      <c r="H265" s="106"/>
      <c r="I265" s="107">
        <v>145</v>
      </c>
      <c r="J265" s="107">
        <v>145</v>
      </c>
      <c r="K265" s="107">
        <v>40</v>
      </c>
      <c r="L265" s="107">
        <v>105</v>
      </c>
      <c r="M265" s="108">
        <v>0.27586206899999999</v>
      </c>
    </row>
    <row r="266" spans="4:13" ht="17.25">
      <c r="D266" s="1715" t="s">
        <v>132</v>
      </c>
      <c r="E266" s="1716"/>
      <c r="F266" s="1717"/>
      <c r="G266" s="1718"/>
      <c r="H266" s="1718"/>
      <c r="I266" s="1718"/>
      <c r="J266" s="1718"/>
      <c r="K266" s="1718"/>
      <c r="L266" s="1718"/>
      <c r="M266" s="1719"/>
    </row>
    <row r="267" spans="4:13" ht="30">
      <c r="D267" s="112" t="s">
        <v>133</v>
      </c>
      <c r="E267" s="113" t="s">
        <v>134</v>
      </c>
      <c r="F267" s="1720"/>
      <c r="G267" s="1721"/>
      <c r="H267" s="1721"/>
      <c r="I267" s="1721"/>
      <c r="J267" s="1721"/>
      <c r="K267" s="1721"/>
      <c r="L267" s="1721"/>
      <c r="M267" s="1722"/>
    </row>
    <row r="268" spans="4:13">
      <c r="D268" s="114" t="s">
        <v>179</v>
      </c>
      <c r="E268" s="115" t="s">
        <v>180</v>
      </c>
      <c r="F268" s="116"/>
      <c r="G268" s="117" t="s">
        <v>517</v>
      </c>
      <c r="H268" s="118">
        <v>16141</v>
      </c>
      <c r="I268" s="127">
        <v>18500</v>
      </c>
      <c r="J268" s="127">
        <v>18500</v>
      </c>
      <c r="K268" s="127">
        <v>10900</v>
      </c>
      <c r="L268" s="127">
        <v>7600</v>
      </c>
      <c r="M268" s="120">
        <v>0.58919999999999995</v>
      </c>
    </row>
    <row r="269" spans="4:13">
      <c r="D269" s="114"/>
      <c r="E269" s="115"/>
      <c r="F269" s="116"/>
      <c r="G269" s="117" t="s">
        <v>135</v>
      </c>
      <c r="H269" s="118">
        <v>103891387</v>
      </c>
      <c r="I269" s="119">
        <v>103850000</v>
      </c>
      <c r="J269" s="119">
        <v>112650000</v>
      </c>
      <c r="K269" s="119">
        <v>55148257</v>
      </c>
      <c r="L269" s="119">
        <v>57501743</v>
      </c>
      <c r="M269" s="120">
        <v>32</v>
      </c>
    </row>
    <row r="270" spans="4:13" ht="18">
      <c r="D270" s="114" t="s">
        <v>181</v>
      </c>
      <c r="E270" s="115" t="s">
        <v>182</v>
      </c>
      <c r="F270" s="116"/>
      <c r="G270" s="117" t="s">
        <v>178</v>
      </c>
      <c r="H270" s="128">
        <v>143</v>
      </c>
      <c r="I270" s="127">
        <v>145</v>
      </c>
      <c r="J270" s="127">
        <v>145</v>
      </c>
      <c r="K270" s="127">
        <v>40</v>
      </c>
      <c r="L270" s="127">
        <v>105</v>
      </c>
      <c r="M270" s="120">
        <v>0.27600000000000002</v>
      </c>
    </row>
    <row r="271" spans="4:13">
      <c r="D271" s="114"/>
      <c r="E271" s="115"/>
      <c r="F271" s="116"/>
      <c r="G271" s="117" t="s">
        <v>135</v>
      </c>
      <c r="H271" s="118">
        <v>5372180</v>
      </c>
      <c r="I271" s="119">
        <v>4300000</v>
      </c>
      <c r="J271" s="119">
        <v>4300000</v>
      </c>
      <c r="K271" s="119">
        <v>3463376</v>
      </c>
      <c r="L271" s="119">
        <v>2329476</v>
      </c>
      <c r="M271" s="120">
        <v>0.81</v>
      </c>
    </row>
    <row r="272" spans="4:13">
      <c r="D272" s="114" t="s">
        <v>183</v>
      </c>
      <c r="E272" s="115" t="s">
        <v>184</v>
      </c>
      <c r="F272" s="116"/>
      <c r="G272" s="117" t="s">
        <v>95</v>
      </c>
      <c r="H272" s="128">
        <v>15</v>
      </c>
      <c r="I272" s="127">
        <v>10</v>
      </c>
      <c r="J272" s="127">
        <v>10</v>
      </c>
      <c r="K272" s="127"/>
      <c r="L272" s="127">
        <v>10</v>
      </c>
      <c r="M272" s="120">
        <v>0</v>
      </c>
    </row>
    <row r="273" spans="4:13">
      <c r="D273" s="114"/>
      <c r="E273" s="115"/>
      <c r="F273" s="116"/>
      <c r="G273" s="117" t="s">
        <v>135</v>
      </c>
      <c r="H273" s="118">
        <v>838774</v>
      </c>
      <c r="I273" s="119">
        <v>1000000</v>
      </c>
      <c r="J273" s="119">
        <v>1000000</v>
      </c>
      <c r="K273" s="127">
        <v>0</v>
      </c>
      <c r="L273" s="119">
        <v>1000000</v>
      </c>
      <c r="M273" s="120">
        <v>0</v>
      </c>
    </row>
    <row r="274" spans="4:13" ht="18">
      <c r="D274" s="114" t="s">
        <v>185</v>
      </c>
      <c r="E274" s="115" t="s">
        <v>573</v>
      </c>
      <c r="F274" s="116"/>
      <c r="G274" s="117" t="s">
        <v>95</v>
      </c>
      <c r="H274" s="128">
        <v>28</v>
      </c>
      <c r="I274" s="127">
        <v>66</v>
      </c>
      <c r="J274" s="127">
        <v>66</v>
      </c>
      <c r="K274" s="127">
        <v>66</v>
      </c>
      <c r="L274" s="127">
        <v>0</v>
      </c>
      <c r="M274" s="120">
        <v>1</v>
      </c>
    </row>
    <row r="275" spans="4:13">
      <c r="D275" s="114"/>
      <c r="E275" s="115"/>
      <c r="F275" s="116"/>
      <c r="G275" s="117" t="s">
        <v>135</v>
      </c>
      <c r="H275" s="118">
        <v>5370000</v>
      </c>
      <c r="I275" s="119">
        <v>29000000</v>
      </c>
      <c r="J275" s="119">
        <v>36890000</v>
      </c>
      <c r="K275" s="119">
        <v>36888000</v>
      </c>
      <c r="L275" s="119">
        <v>2000</v>
      </c>
      <c r="M275" s="120">
        <v>1</v>
      </c>
    </row>
    <row r="276" spans="4:13" ht="18">
      <c r="D276" s="114" t="s">
        <v>187</v>
      </c>
      <c r="E276" s="115" t="s">
        <v>670</v>
      </c>
      <c r="F276" s="116"/>
      <c r="G276" s="117" t="s">
        <v>96</v>
      </c>
      <c r="H276" s="128">
        <v>686</v>
      </c>
      <c r="I276" s="127"/>
      <c r="J276" s="127">
        <v>686</v>
      </c>
      <c r="K276" s="127"/>
      <c r="L276" s="127">
        <v>-686</v>
      </c>
      <c r="M276" s="120">
        <v>0</v>
      </c>
    </row>
    <row r="277" spans="4:13">
      <c r="D277" s="114"/>
      <c r="E277" s="115"/>
      <c r="F277" s="116"/>
      <c r="G277" s="117" t="s">
        <v>135</v>
      </c>
      <c r="H277" s="118">
        <v>50826132</v>
      </c>
      <c r="I277" s="127"/>
      <c r="J277" s="119">
        <v>10516000</v>
      </c>
      <c r="K277" s="127">
        <v>0</v>
      </c>
      <c r="L277" s="119">
        <v>10516000</v>
      </c>
      <c r="M277" s="120">
        <v>0</v>
      </c>
    </row>
    <row r="278" spans="4:13" ht="18">
      <c r="D278" s="114" t="s">
        <v>671</v>
      </c>
      <c r="E278" s="115" t="s">
        <v>190</v>
      </c>
      <c r="F278" s="116"/>
      <c r="G278" s="117" t="s">
        <v>96</v>
      </c>
      <c r="H278" s="128">
        <v>600</v>
      </c>
      <c r="I278" s="127"/>
      <c r="J278" s="127">
        <v>600</v>
      </c>
      <c r="K278" s="127"/>
      <c r="L278" s="127">
        <v>-600</v>
      </c>
      <c r="M278" s="120">
        <v>0</v>
      </c>
    </row>
    <row r="279" spans="4:13" ht="15.75" thickBot="1">
      <c r="D279" s="114"/>
      <c r="E279" s="115"/>
      <c r="F279" s="116"/>
      <c r="G279" s="117" t="s">
        <v>135</v>
      </c>
      <c r="H279" s="128"/>
      <c r="I279" s="127"/>
      <c r="J279" s="119">
        <v>124594000</v>
      </c>
      <c r="K279" s="127">
        <v>0</v>
      </c>
      <c r="L279" s="119">
        <v>4794802</v>
      </c>
      <c r="M279" s="120">
        <v>3.85E-2</v>
      </c>
    </row>
    <row r="280" spans="4:13">
      <c r="D280" s="1723"/>
      <c r="E280" s="1723"/>
      <c r="F280" s="1723"/>
      <c r="G280" s="1723"/>
      <c r="H280" s="1723"/>
      <c r="I280" s="1723"/>
      <c r="J280" s="1723"/>
      <c r="K280" s="1723"/>
      <c r="L280" s="1723"/>
      <c r="M280" s="1723"/>
    </row>
    <row r="281" spans="4:13">
      <c r="D281" s="918"/>
      <c r="E281" s="121"/>
      <c r="F281" s="121"/>
      <c r="G281" s="121"/>
      <c r="H281" s="121"/>
      <c r="I281" s="121"/>
      <c r="J281" s="121"/>
      <c r="K281" s="121"/>
      <c r="L281" s="121"/>
      <c r="M281" s="121"/>
    </row>
    <row r="282" spans="4:13">
      <c r="D282" s="121"/>
      <c r="E282" s="919" t="s">
        <v>586</v>
      </c>
      <c r="F282" s="920" t="s">
        <v>577</v>
      </c>
      <c r="G282" s="920"/>
      <c r="H282" s="1707" t="s">
        <v>576</v>
      </c>
      <c r="I282" s="1708"/>
      <c r="J282" s="1709"/>
      <c r="K282" s="920" t="s">
        <v>577</v>
      </c>
      <c r="L282" s="1710"/>
      <c r="M282" s="1711"/>
    </row>
    <row r="283" spans="4:13">
      <c r="D283" s="121"/>
      <c r="E283" s="919"/>
      <c r="F283" s="920" t="s">
        <v>579</v>
      </c>
      <c r="G283" s="920"/>
      <c r="H283" s="919"/>
      <c r="I283" s="919"/>
      <c r="J283" s="919"/>
      <c r="K283" s="920" t="s">
        <v>579</v>
      </c>
      <c r="L283" s="1710"/>
      <c r="M283" s="1711"/>
    </row>
    <row r="284" spans="4:13">
      <c r="D284" s="121"/>
      <c r="E284" s="919"/>
      <c r="F284" s="920" t="s">
        <v>580</v>
      </c>
      <c r="G284" s="920"/>
      <c r="H284" s="919"/>
      <c r="I284" s="919"/>
      <c r="J284" s="919"/>
      <c r="K284" s="920" t="s">
        <v>580</v>
      </c>
      <c r="L284" s="1710"/>
      <c r="M284" s="1711"/>
    </row>
  </sheetData>
  <mergeCells count="215">
    <mergeCell ref="C113:U113"/>
    <mergeCell ref="C114:U114"/>
    <mergeCell ref="A115:B115"/>
    <mergeCell ref="C115:C117"/>
    <mergeCell ref="D115:D117"/>
    <mergeCell ref="E115:E117"/>
    <mergeCell ref="B79:D79"/>
    <mergeCell ref="F80:F82"/>
    <mergeCell ref="H80:I80"/>
    <mergeCell ref="J80:J82"/>
    <mergeCell ref="L80:M80"/>
    <mergeCell ref="H81:I81"/>
    <mergeCell ref="A14:B14"/>
    <mergeCell ref="A35:B35"/>
    <mergeCell ref="D10:D12"/>
    <mergeCell ref="I10:I12"/>
    <mergeCell ref="J10:J12"/>
    <mergeCell ref="K10:K12"/>
    <mergeCell ref="A8:B13"/>
    <mergeCell ref="C8:M8"/>
    <mergeCell ref="E9:F9"/>
    <mergeCell ref="G9:H9"/>
    <mergeCell ref="J9:K9"/>
    <mergeCell ref="L9:L12"/>
    <mergeCell ref="C10:C12"/>
    <mergeCell ref="F10:F12"/>
    <mergeCell ref="H10:H12"/>
    <mergeCell ref="M9:M12"/>
    <mergeCell ref="A1:M1"/>
    <mergeCell ref="A2:M2"/>
    <mergeCell ref="A3:M3"/>
    <mergeCell ref="A5:A6"/>
    <mergeCell ref="B5:D6"/>
    <mergeCell ref="E5:F6"/>
    <mergeCell ref="B7:D7"/>
    <mergeCell ref="E7:F7"/>
    <mergeCell ref="G7:M7"/>
    <mergeCell ref="G5:M6"/>
    <mergeCell ref="A54:M54"/>
    <mergeCell ref="C56:D58"/>
    <mergeCell ref="F56:G56"/>
    <mergeCell ref="F57:G57"/>
    <mergeCell ref="F58:G58"/>
    <mergeCell ref="C64:S64"/>
    <mergeCell ref="C65:U65"/>
    <mergeCell ref="A66:B67"/>
    <mergeCell ref="C66:C68"/>
    <mergeCell ref="D66:E68"/>
    <mergeCell ref="F66:F68"/>
    <mergeCell ref="G66:G68"/>
    <mergeCell ref="H66:H68"/>
    <mergeCell ref="I66:I67"/>
    <mergeCell ref="J66:J68"/>
    <mergeCell ref="K66:U66"/>
    <mergeCell ref="S67:T67"/>
    <mergeCell ref="S68:T68"/>
    <mergeCell ref="S69:T69"/>
    <mergeCell ref="D70:E70"/>
    <mergeCell ref="S70:T70"/>
    <mergeCell ref="D71:E71"/>
    <mergeCell ref="S71:T71"/>
    <mergeCell ref="D72:E72"/>
    <mergeCell ref="S72:T72"/>
    <mergeCell ref="D73:E73"/>
    <mergeCell ref="S73:T73"/>
    <mergeCell ref="D69:E69"/>
    <mergeCell ref="D74:E74"/>
    <mergeCell ref="S74:T74"/>
    <mergeCell ref="D75:E75"/>
    <mergeCell ref="S75:T75"/>
    <mergeCell ref="D76:E76"/>
    <mergeCell ref="S76:T76"/>
    <mergeCell ref="D77:E77"/>
    <mergeCell ref="S77:T77"/>
    <mergeCell ref="D78:E78"/>
    <mergeCell ref="S78:T78"/>
    <mergeCell ref="L81:M81"/>
    <mergeCell ref="H82:I82"/>
    <mergeCell ref="L82:M82"/>
    <mergeCell ref="C83:E83"/>
    <mergeCell ref="A87:R87"/>
    <mergeCell ref="A88:R88"/>
    <mergeCell ref="A89:R89"/>
    <mergeCell ref="B90:D90"/>
    <mergeCell ref="F90:R90"/>
    <mergeCell ref="B91:D91"/>
    <mergeCell ref="F91:R91"/>
    <mergeCell ref="A92:A94"/>
    <mergeCell ref="B92:B94"/>
    <mergeCell ref="C92:C94"/>
    <mergeCell ref="D92:F92"/>
    <mergeCell ref="G92:I92"/>
    <mergeCell ref="J92:L92"/>
    <mergeCell ref="M92:O92"/>
    <mergeCell ref="P92:R92"/>
    <mergeCell ref="K93:K94"/>
    <mergeCell ref="L93:L94"/>
    <mergeCell ref="M93:M94"/>
    <mergeCell ref="N93:N94"/>
    <mergeCell ref="O93:O94"/>
    <mergeCell ref="P93:P94"/>
    <mergeCell ref="Q93:Q94"/>
    <mergeCell ref="R93:R94"/>
    <mergeCell ref="A96:B96"/>
    <mergeCell ref="A104:B104"/>
    <mergeCell ref="A105:R105"/>
    <mergeCell ref="C107:D109"/>
    <mergeCell ref="F107:G107"/>
    <mergeCell ref="H107:I109"/>
    <mergeCell ref="K107:L107"/>
    <mergeCell ref="F108:G108"/>
    <mergeCell ref="K108:L108"/>
    <mergeCell ref="F109:G109"/>
    <mergeCell ref="K109:L109"/>
    <mergeCell ref="G118:H118"/>
    <mergeCell ref="Q118:R118"/>
    <mergeCell ref="G119:H119"/>
    <mergeCell ref="Q119:R119"/>
    <mergeCell ref="G120:H120"/>
    <mergeCell ref="Q120:R120"/>
    <mergeCell ref="F115:F117"/>
    <mergeCell ref="G115:H117"/>
    <mergeCell ref="I115:I117"/>
    <mergeCell ref="J115:J117"/>
    <mergeCell ref="K115:U115"/>
    <mergeCell ref="K116:K117"/>
    <mergeCell ref="Q116:R116"/>
    <mergeCell ref="Q117:R117"/>
    <mergeCell ref="G124:H124"/>
    <mergeCell ref="Q124:R124"/>
    <mergeCell ref="G125:H125"/>
    <mergeCell ref="Q125:R125"/>
    <mergeCell ref="G126:H126"/>
    <mergeCell ref="Q126:R126"/>
    <mergeCell ref="G121:H121"/>
    <mergeCell ref="Q121:R121"/>
    <mergeCell ref="G122:H122"/>
    <mergeCell ref="Q122:R122"/>
    <mergeCell ref="G123:H123"/>
    <mergeCell ref="Q123:R123"/>
    <mergeCell ref="G136:H136"/>
    <mergeCell ref="Q136:R136"/>
    <mergeCell ref="G137:H137"/>
    <mergeCell ref="Q137:R137"/>
    <mergeCell ref="G138:H138"/>
    <mergeCell ref="Q138:R138"/>
    <mergeCell ref="G127:H127"/>
    <mergeCell ref="Q127:R127"/>
    <mergeCell ref="G128:H128"/>
    <mergeCell ref="Q128:R128"/>
    <mergeCell ref="G129:H129"/>
    <mergeCell ref="Q129:R129"/>
    <mergeCell ref="G130:H130"/>
    <mergeCell ref="Q130:R130"/>
    <mergeCell ref="G131:H131"/>
    <mergeCell ref="Q131:R131"/>
    <mergeCell ref="G132:H132"/>
    <mergeCell ref="Q132:R132"/>
    <mergeCell ref="G133:H133"/>
    <mergeCell ref="Q133:R133"/>
    <mergeCell ref="G134:H134"/>
    <mergeCell ref="Q134:R134"/>
    <mergeCell ref="G135:H135"/>
    <mergeCell ref="Q135:R135"/>
    <mergeCell ref="C143:D143"/>
    <mergeCell ref="N140:Q140"/>
    <mergeCell ref="H141:J141"/>
    <mergeCell ref="L141:M141"/>
    <mergeCell ref="N141:Q141"/>
    <mergeCell ref="H142:J142"/>
    <mergeCell ref="L142:M142"/>
    <mergeCell ref="N142:Q142"/>
    <mergeCell ref="B139:C139"/>
    <mergeCell ref="E140:F142"/>
    <mergeCell ref="H140:J140"/>
    <mergeCell ref="K140:K142"/>
    <mergeCell ref="L140:M140"/>
    <mergeCell ref="D251:M251"/>
    <mergeCell ref="D252:H252"/>
    <mergeCell ref="E253:F253"/>
    <mergeCell ref="G253:H253"/>
    <mergeCell ref="I253:M253"/>
    <mergeCell ref="C248:D248"/>
    <mergeCell ref="C146:M146"/>
    <mergeCell ref="A147:B147"/>
    <mergeCell ref="B244:D244"/>
    <mergeCell ref="E245:E247"/>
    <mergeCell ref="G245:H245"/>
    <mergeCell ref="I245:I247"/>
    <mergeCell ref="K245:L245"/>
    <mergeCell ref="G246:H246"/>
    <mergeCell ref="K246:L246"/>
    <mergeCell ref="G247:H247"/>
    <mergeCell ref="K247:L247"/>
    <mergeCell ref="D257:D259"/>
    <mergeCell ref="E257:E259"/>
    <mergeCell ref="G257:G259"/>
    <mergeCell ref="M257:M259"/>
    <mergeCell ref="D261:E261"/>
    <mergeCell ref="F261:M261"/>
    <mergeCell ref="E254:F254"/>
    <mergeCell ref="G254:H254"/>
    <mergeCell ref="I254:M254"/>
    <mergeCell ref="E255:M255"/>
    <mergeCell ref="D256:E256"/>
    <mergeCell ref="F256:M256"/>
    <mergeCell ref="H282:J282"/>
    <mergeCell ref="L282:M282"/>
    <mergeCell ref="L283:M283"/>
    <mergeCell ref="L284:M284"/>
    <mergeCell ref="E262:M262"/>
    <mergeCell ref="D266:E266"/>
    <mergeCell ref="F266:M266"/>
    <mergeCell ref="F267:M267"/>
    <mergeCell ref="D280:M28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23713-F612-4632-93D0-BCCAAADBE889}">
  <dimension ref="A1:T592"/>
  <sheetViews>
    <sheetView topLeftCell="A503" workbookViewId="0">
      <selection activeCell="L520" sqref="L520"/>
    </sheetView>
  </sheetViews>
  <sheetFormatPr defaultRowHeight="15"/>
  <cols>
    <col min="2" max="2" width="34.42578125" customWidth="1"/>
    <col min="3" max="3" width="18.140625" customWidth="1"/>
    <col min="4" max="4" width="15.85546875" customWidth="1"/>
    <col min="5" max="5" width="13.42578125" customWidth="1"/>
    <col min="7" max="7" width="14.7109375" customWidth="1"/>
    <col min="8" max="8" width="15.140625" customWidth="1"/>
    <col min="9" max="9" width="11.42578125" customWidth="1"/>
    <col min="10" max="10" width="15.140625" customWidth="1"/>
    <col min="11" max="11" width="17" customWidth="1"/>
    <col min="12" max="12" width="16.42578125" customWidth="1"/>
    <col min="13" max="13" width="18.7109375" customWidth="1"/>
    <col min="14" max="14" width="20.140625" customWidth="1"/>
    <col min="17" max="17" width="13.42578125" customWidth="1"/>
    <col min="18" max="18" width="16.7109375" customWidth="1"/>
  </cols>
  <sheetData>
    <row r="1" spans="1:13">
      <c r="A1" s="401"/>
      <c r="B1" s="1"/>
      <c r="C1" s="1"/>
      <c r="D1" s="1"/>
      <c r="E1" s="1"/>
      <c r="F1" s="1"/>
      <c r="G1" s="1"/>
      <c r="H1" s="1"/>
      <c r="I1" s="1"/>
      <c r="J1" s="1"/>
      <c r="K1" s="1"/>
      <c r="L1" s="1"/>
      <c r="M1" s="1"/>
    </row>
    <row r="2" spans="1:13">
      <c r="A2" s="1498" t="s">
        <v>48</v>
      </c>
      <c r="B2" s="1498"/>
      <c r="C2" s="1498"/>
      <c r="D2" s="1498"/>
      <c r="E2" s="1498"/>
      <c r="F2" s="1498"/>
      <c r="G2" s="1498"/>
      <c r="H2" s="1498"/>
      <c r="I2" s="1498"/>
      <c r="J2" s="1498"/>
      <c r="K2" s="1498"/>
      <c r="L2" s="1498"/>
      <c r="M2" s="1498"/>
    </row>
    <row r="3" spans="1:13">
      <c r="A3" s="1499" t="s">
        <v>582</v>
      </c>
      <c r="B3" s="1499"/>
      <c r="C3" s="1499"/>
      <c r="D3" s="1499"/>
      <c r="E3" s="1499"/>
      <c r="F3" s="1499"/>
      <c r="G3" s="1499"/>
      <c r="H3" s="1499"/>
      <c r="I3" s="1499"/>
      <c r="J3" s="1499"/>
      <c r="K3" s="1499"/>
      <c r="L3" s="1499"/>
      <c r="M3" s="1499"/>
    </row>
    <row r="4" spans="1:13">
      <c r="A4" s="1576" t="s">
        <v>17</v>
      </c>
      <c r="B4" s="1576"/>
      <c r="C4" s="1576"/>
      <c r="D4" s="1576"/>
      <c r="E4" s="1576"/>
      <c r="F4" s="1576"/>
      <c r="G4" s="1576"/>
      <c r="H4" s="1576"/>
      <c r="I4" s="1576"/>
      <c r="J4" s="1576"/>
      <c r="K4" s="1576"/>
      <c r="L4" s="1576"/>
      <c r="M4" s="1576"/>
    </row>
    <row r="5" spans="1:13" ht="15.75" thickBot="1">
      <c r="A5" s="1"/>
      <c r="B5" s="1"/>
      <c r="C5" s="1"/>
      <c r="D5" s="1"/>
      <c r="E5" s="1"/>
      <c r="F5" s="1"/>
      <c r="G5" s="1"/>
      <c r="H5" s="1"/>
      <c r="I5" s="1"/>
      <c r="J5" s="1"/>
      <c r="K5" s="1"/>
      <c r="L5" s="1"/>
      <c r="M5" s="1"/>
    </row>
    <row r="6" spans="1:13" ht="15.75" thickTop="1">
      <c r="A6" s="1583" t="s">
        <v>18</v>
      </c>
      <c r="B6" s="1585" t="s">
        <v>19</v>
      </c>
      <c r="C6" s="1585"/>
      <c r="D6" s="1585"/>
      <c r="E6" s="1587" t="s">
        <v>20</v>
      </c>
      <c r="F6" s="1587"/>
      <c r="G6" s="1585">
        <v>14</v>
      </c>
      <c r="H6" s="1585"/>
      <c r="I6" s="1585"/>
      <c r="J6" s="1585"/>
      <c r="K6" s="1585"/>
      <c r="L6" s="1585"/>
      <c r="M6" s="1589"/>
    </row>
    <row r="7" spans="1:13">
      <c r="A7" s="1584"/>
      <c r="B7" s="1586"/>
      <c r="C7" s="1586"/>
      <c r="D7" s="1586"/>
      <c r="E7" s="1588"/>
      <c r="F7" s="1588"/>
      <c r="G7" s="1586"/>
      <c r="H7" s="1586"/>
      <c r="I7" s="1586"/>
      <c r="J7" s="1586"/>
      <c r="K7" s="1586"/>
      <c r="L7" s="1586"/>
      <c r="M7" s="1590"/>
    </row>
    <row r="8" spans="1:13">
      <c r="A8" s="2" t="s">
        <v>322</v>
      </c>
      <c r="B8" s="1591" t="s">
        <v>33</v>
      </c>
      <c r="C8" s="1591"/>
      <c r="D8" s="1591"/>
      <c r="E8" s="1592" t="s">
        <v>49</v>
      </c>
      <c r="F8" s="1592"/>
      <c r="G8" s="1591">
        <v>3440</v>
      </c>
      <c r="H8" s="1591"/>
      <c r="I8" s="1591"/>
      <c r="J8" s="1591"/>
      <c r="K8" s="1591"/>
      <c r="L8" s="1591"/>
      <c r="M8" s="1593"/>
    </row>
    <row r="9" spans="1:13">
      <c r="A9" s="1594" t="s">
        <v>21</v>
      </c>
      <c r="B9" s="1595"/>
      <c r="C9" s="1600" t="s">
        <v>50</v>
      </c>
      <c r="D9" s="1601"/>
      <c r="E9" s="1601"/>
      <c r="F9" s="1601"/>
      <c r="G9" s="1601"/>
      <c r="H9" s="1601"/>
      <c r="I9" s="1601"/>
      <c r="J9" s="1601"/>
      <c r="K9" s="1601"/>
      <c r="L9" s="1601"/>
      <c r="M9" s="1602"/>
    </row>
    <row r="10" spans="1:13">
      <c r="A10" s="1596"/>
      <c r="B10" s="1597"/>
      <c r="C10" s="3" t="s">
        <v>51</v>
      </c>
      <c r="D10" s="4">
        <v>2024</v>
      </c>
      <c r="E10" s="1603" t="s">
        <v>3</v>
      </c>
      <c r="F10" s="1604"/>
      <c r="G10" s="1603" t="s">
        <v>3</v>
      </c>
      <c r="H10" s="1604"/>
      <c r="I10" s="5" t="s">
        <v>3</v>
      </c>
      <c r="J10" s="1603" t="s">
        <v>3</v>
      </c>
      <c r="K10" s="1604"/>
      <c r="L10" s="1605" t="s">
        <v>52</v>
      </c>
      <c r="M10" s="1608" t="s">
        <v>22</v>
      </c>
    </row>
    <row r="11" spans="1:13">
      <c r="A11" s="1596"/>
      <c r="B11" s="1597"/>
      <c r="C11" s="1611" t="s">
        <v>53</v>
      </c>
      <c r="D11" s="1613" t="s">
        <v>23</v>
      </c>
      <c r="E11" s="390" t="s">
        <v>323</v>
      </c>
      <c r="F11" s="1533" t="s">
        <v>23</v>
      </c>
      <c r="G11" s="390" t="s">
        <v>325</v>
      </c>
      <c r="H11" s="1533" t="s">
        <v>23</v>
      </c>
      <c r="I11" s="1615" t="s">
        <v>54</v>
      </c>
      <c r="J11" s="1535" t="s">
        <v>24</v>
      </c>
      <c r="K11" s="1533" t="s">
        <v>23</v>
      </c>
      <c r="L11" s="1606"/>
      <c r="M11" s="1609"/>
    </row>
    <row r="12" spans="1:13">
      <c r="A12" s="1596"/>
      <c r="B12" s="1597"/>
      <c r="C12" s="1612"/>
      <c r="D12" s="1614"/>
      <c r="E12" s="386" t="s">
        <v>324</v>
      </c>
      <c r="F12" s="1614"/>
      <c r="G12" s="386" t="s">
        <v>326</v>
      </c>
      <c r="H12" s="1614"/>
      <c r="I12" s="1616"/>
      <c r="J12" s="1612"/>
      <c r="K12" s="1614"/>
      <c r="L12" s="1606"/>
      <c r="M12" s="1609"/>
    </row>
    <row r="13" spans="1:13">
      <c r="A13" s="1596"/>
      <c r="B13" s="1597"/>
      <c r="C13" s="1536"/>
      <c r="D13" s="1534"/>
      <c r="E13" s="387" t="s">
        <v>502</v>
      </c>
      <c r="F13" s="1534"/>
      <c r="G13" s="387" t="s">
        <v>503</v>
      </c>
      <c r="H13" s="1534"/>
      <c r="I13" s="1617"/>
      <c r="J13" s="1536"/>
      <c r="K13" s="1534"/>
      <c r="L13" s="1607"/>
      <c r="M13" s="1610"/>
    </row>
    <row r="14" spans="1:13" ht="15.75" thickBot="1">
      <c r="A14" s="1598"/>
      <c r="B14" s="1599"/>
      <c r="C14" s="7">
        <v>-1</v>
      </c>
      <c r="D14" s="7">
        <v>-2</v>
      </c>
      <c r="E14" s="7">
        <v>-3</v>
      </c>
      <c r="F14" s="7">
        <v>-4</v>
      </c>
      <c r="G14" s="7">
        <v>-5</v>
      </c>
      <c r="H14" s="7">
        <v>-6</v>
      </c>
      <c r="I14" s="7" t="s">
        <v>25</v>
      </c>
      <c r="J14" s="7">
        <v>-8</v>
      </c>
      <c r="K14" s="7">
        <v>-9</v>
      </c>
      <c r="L14" s="7" t="s">
        <v>26</v>
      </c>
      <c r="M14" s="8" t="s">
        <v>27</v>
      </c>
    </row>
    <row r="15" spans="1:13" ht="15.75" thickTop="1">
      <c r="A15" s="1618" t="s">
        <v>34</v>
      </c>
      <c r="B15" s="1619"/>
      <c r="C15" s="9"/>
      <c r="D15" s="10"/>
      <c r="E15" s="9"/>
      <c r="F15" s="10"/>
      <c r="G15" s="9"/>
      <c r="H15" s="10"/>
      <c r="I15" s="11"/>
      <c r="J15" s="9"/>
      <c r="K15" s="10"/>
      <c r="L15" s="9"/>
      <c r="M15" s="12"/>
    </row>
    <row r="16" spans="1:13">
      <c r="A16" s="13" t="s">
        <v>28</v>
      </c>
      <c r="B16" s="14" t="s">
        <v>29</v>
      </c>
      <c r="C16" s="9"/>
      <c r="D16" s="10"/>
      <c r="E16" s="9"/>
      <c r="F16" s="10"/>
      <c r="G16" s="9"/>
      <c r="H16" s="10"/>
      <c r="I16" s="15"/>
      <c r="J16" s="9"/>
      <c r="K16" s="10"/>
      <c r="L16" s="9"/>
      <c r="M16" s="12"/>
    </row>
    <row r="17" spans="1:13">
      <c r="A17" s="16">
        <v>600</v>
      </c>
      <c r="B17" s="17" t="s">
        <v>36</v>
      </c>
      <c r="C17" s="506">
        <v>4964053567</v>
      </c>
      <c r="D17" s="287">
        <v>39</v>
      </c>
      <c r="E17" s="288">
        <v>5622365000</v>
      </c>
      <c r="F17" s="287">
        <v>39</v>
      </c>
      <c r="G17" s="288">
        <v>5622365000</v>
      </c>
      <c r="H17" s="287">
        <v>39</v>
      </c>
      <c r="I17" s="287">
        <v>0</v>
      </c>
      <c r="J17" s="506">
        <v>3556053040</v>
      </c>
      <c r="K17" s="287">
        <v>39</v>
      </c>
      <c r="L17" s="288">
        <v>2066311960</v>
      </c>
      <c r="M17" s="507">
        <v>63</v>
      </c>
    </row>
    <row r="18" spans="1:13">
      <c r="A18" s="16">
        <v>601</v>
      </c>
      <c r="B18" s="17" t="s">
        <v>37</v>
      </c>
      <c r="C18" s="506">
        <v>820859895</v>
      </c>
      <c r="D18" s="287">
        <v>38</v>
      </c>
      <c r="E18" s="288">
        <v>962275000</v>
      </c>
      <c r="F18" s="287">
        <v>38</v>
      </c>
      <c r="G18" s="288">
        <v>962275000</v>
      </c>
      <c r="H18" s="287">
        <v>38</v>
      </c>
      <c r="I18" s="287">
        <v>0</v>
      </c>
      <c r="J18" s="506">
        <v>590101221</v>
      </c>
      <c r="K18" s="287">
        <v>38</v>
      </c>
      <c r="L18" s="288">
        <v>372173779</v>
      </c>
      <c r="M18" s="507">
        <v>61</v>
      </c>
    </row>
    <row r="19" spans="1:13">
      <c r="A19" s="16">
        <v>602</v>
      </c>
      <c r="B19" s="17" t="s">
        <v>38</v>
      </c>
      <c r="C19" s="506">
        <v>1819378159.4100001</v>
      </c>
      <c r="D19" s="287">
        <v>24</v>
      </c>
      <c r="E19" s="288">
        <v>2167000000</v>
      </c>
      <c r="F19" s="287">
        <v>24</v>
      </c>
      <c r="G19" s="288">
        <v>2167000000</v>
      </c>
      <c r="H19" s="287">
        <v>24</v>
      </c>
      <c r="I19" s="287">
        <v>0</v>
      </c>
      <c r="J19" s="506">
        <v>1076916005</v>
      </c>
      <c r="K19" s="287">
        <v>24</v>
      </c>
      <c r="L19" s="288">
        <v>1090083995</v>
      </c>
      <c r="M19" s="507">
        <v>50</v>
      </c>
    </row>
    <row r="20" spans="1:13">
      <c r="A20" s="16">
        <v>603</v>
      </c>
      <c r="B20" s="17" t="s">
        <v>39</v>
      </c>
      <c r="C20" s="287">
        <v>0</v>
      </c>
      <c r="D20" s="287">
        <v>0</v>
      </c>
      <c r="E20" s="287">
        <v>0</v>
      </c>
      <c r="F20" s="287">
        <v>0</v>
      </c>
      <c r="G20" s="287">
        <v>0</v>
      </c>
      <c r="H20" s="287">
        <v>0</v>
      </c>
      <c r="I20" s="287">
        <v>0</v>
      </c>
      <c r="J20" s="287">
        <v>0</v>
      </c>
      <c r="K20" s="287">
        <v>0</v>
      </c>
      <c r="L20" s="287">
        <v>0</v>
      </c>
      <c r="M20" s="507">
        <v>0</v>
      </c>
    </row>
    <row r="21" spans="1:13">
      <c r="A21" s="16">
        <v>604</v>
      </c>
      <c r="B21" s="17" t="s">
        <v>40</v>
      </c>
      <c r="C21" s="287">
        <v>0</v>
      </c>
      <c r="D21" s="287">
        <v>0</v>
      </c>
      <c r="E21" s="287">
        <v>0</v>
      </c>
      <c r="F21" s="287">
        <v>0</v>
      </c>
      <c r="G21" s="287">
        <v>0</v>
      </c>
      <c r="H21" s="287">
        <v>0</v>
      </c>
      <c r="I21" s="287">
        <v>0</v>
      </c>
      <c r="J21" s="287">
        <v>0</v>
      </c>
      <c r="K21" s="287">
        <v>0</v>
      </c>
      <c r="L21" s="287">
        <v>0</v>
      </c>
      <c r="M21" s="507">
        <v>0</v>
      </c>
    </row>
    <row r="22" spans="1:13" ht="16.5" customHeight="1">
      <c r="A22" s="16">
        <v>605</v>
      </c>
      <c r="B22" s="17" t="s">
        <v>41</v>
      </c>
      <c r="C22" s="287">
        <v>0</v>
      </c>
      <c r="D22" s="287">
        <v>0</v>
      </c>
      <c r="E22" s="288">
        <v>600000</v>
      </c>
      <c r="F22" s="287">
        <v>0</v>
      </c>
      <c r="G22" s="288">
        <v>600000</v>
      </c>
      <c r="H22" s="287">
        <v>0</v>
      </c>
      <c r="I22" s="287">
        <v>0</v>
      </c>
      <c r="J22" s="506">
        <v>499988</v>
      </c>
      <c r="K22" s="287">
        <v>0</v>
      </c>
      <c r="L22" s="288">
        <v>100012</v>
      </c>
      <c r="M22" s="507">
        <v>83</v>
      </c>
    </row>
    <row r="23" spans="1:13">
      <c r="A23" s="16">
        <v>606</v>
      </c>
      <c r="B23" s="17" t="s">
        <v>42</v>
      </c>
      <c r="C23" s="506">
        <v>124058156</v>
      </c>
      <c r="D23" s="287">
        <v>29</v>
      </c>
      <c r="E23" s="288">
        <v>120000000</v>
      </c>
      <c r="F23" s="287">
        <v>29</v>
      </c>
      <c r="G23" s="288">
        <v>128150000</v>
      </c>
      <c r="H23" s="287">
        <v>29</v>
      </c>
      <c r="I23" s="288">
        <v>8150000</v>
      </c>
      <c r="J23" s="506">
        <v>67974491</v>
      </c>
      <c r="K23" s="287">
        <v>29</v>
      </c>
      <c r="L23" s="288">
        <v>60175509</v>
      </c>
      <c r="M23" s="507">
        <v>53</v>
      </c>
    </row>
    <row r="24" spans="1:13">
      <c r="A24" s="22"/>
      <c r="B24" s="23" t="s">
        <v>55</v>
      </c>
      <c r="C24" s="508">
        <v>7728349777.4099998</v>
      </c>
      <c r="D24" s="509">
        <v>35</v>
      </c>
      <c r="E24" s="510">
        <v>8872240000</v>
      </c>
      <c r="F24" s="509">
        <v>35</v>
      </c>
      <c r="G24" s="510">
        <v>8880390000</v>
      </c>
      <c r="H24" s="509">
        <v>35</v>
      </c>
      <c r="I24" s="510">
        <v>8150000</v>
      </c>
      <c r="J24" s="508">
        <v>5291544745</v>
      </c>
      <c r="K24" s="509">
        <v>35</v>
      </c>
      <c r="L24" s="510">
        <v>3588845255</v>
      </c>
      <c r="M24" s="511">
        <v>35</v>
      </c>
    </row>
    <row r="25" spans="1:13">
      <c r="A25" s="16">
        <v>230</v>
      </c>
      <c r="B25" s="17" t="s">
        <v>43</v>
      </c>
      <c r="C25" s="506">
        <v>988567</v>
      </c>
      <c r="D25" s="287">
        <v>0</v>
      </c>
      <c r="E25" s="287">
        <v>0</v>
      </c>
      <c r="F25" s="287">
        <v>0</v>
      </c>
      <c r="G25" s="288">
        <v>12287000</v>
      </c>
      <c r="H25" s="287">
        <v>0</v>
      </c>
      <c r="I25" s="287">
        <v>0</v>
      </c>
      <c r="J25" s="506">
        <v>2783736</v>
      </c>
      <c r="K25" s="287">
        <v>0</v>
      </c>
      <c r="L25" s="288">
        <v>9503264</v>
      </c>
      <c r="M25" s="507">
        <v>0</v>
      </c>
    </row>
    <row r="26" spans="1:13">
      <c r="A26" s="16">
        <v>231</v>
      </c>
      <c r="B26" s="17" t="s">
        <v>44</v>
      </c>
      <c r="C26" s="506">
        <v>181300780</v>
      </c>
      <c r="D26" s="287">
        <v>8</v>
      </c>
      <c r="E26" s="288">
        <v>700000000</v>
      </c>
      <c r="F26" s="287">
        <v>8</v>
      </c>
      <c r="G26" s="288">
        <v>466000000</v>
      </c>
      <c r="H26" s="287">
        <v>8</v>
      </c>
      <c r="I26" s="287">
        <v>0</v>
      </c>
      <c r="J26" s="506">
        <v>163550541</v>
      </c>
      <c r="K26" s="287">
        <v>8</v>
      </c>
      <c r="L26" s="288">
        <v>302449459</v>
      </c>
      <c r="M26" s="507">
        <v>0</v>
      </c>
    </row>
    <row r="27" spans="1:13">
      <c r="A27" s="22"/>
      <c r="B27" s="23" t="s">
        <v>56</v>
      </c>
      <c r="C27" s="508">
        <v>182289347</v>
      </c>
      <c r="D27" s="509">
        <v>8</v>
      </c>
      <c r="E27" s="510">
        <v>700000000</v>
      </c>
      <c r="F27" s="509">
        <v>8</v>
      </c>
      <c r="G27" s="510">
        <v>478287000</v>
      </c>
      <c r="H27" s="509">
        <v>8</v>
      </c>
      <c r="I27" s="509">
        <v>0</v>
      </c>
      <c r="J27" s="510">
        <v>166334277</v>
      </c>
      <c r="K27" s="509">
        <v>8</v>
      </c>
      <c r="L27" s="510">
        <v>311952723</v>
      </c>
      <c r="M27" s="511">
        <v>35</v>
      </c>
    </row>
    <row r="28" spans="1:13">
      <c r="A28" s="16">
        <v>230</v>
      </c>
      <c r="B28" s="17" t="s">
        <v>43</v>
      </c>
      <c r="C28" s="287">
        <v>0</v>
      </c>
      <c r="D28" s="287">
        <v>0</v>
      </c>
      <c r="E28" s="287">
        <v>0</v>
      </c>
      <c r="F28" s="287">
        <v>0</v>
      </c>
      <c r="G28" s="287">
        <v>0</v>
      </c>
      <c r="H28" s="287">
        <v>0</v>
      </c>
      <c r="I28" s="287">
        <v>0</v>
      </c>
      <c r="J28" s="287">
        <v>0</v>
      </c>
      <c r="K28" s="287">
        <v>0</v>
      </c>
      <c r="L28" s="287">
        <v>0</v>
      </c>
      <c r="M28" s="507">
        <v>0</v>
      </c>
    </row>
    <row r="29" spans="1:13">
      <c r="A29" s="16">
        <v>231</v>
      </c>
      <c r="B29" s="17" t="s">
        <v>44</v>
      </c>
      <c r="C29" s="287">
        <v>0</v>
      </c>
      <c r="D29" s="287">
        <v>0</v>
      </c>
      <c r="E29" s="287">
        <v>0</v>
      </c>
      <c r="F29" s="287">
        <v>0</v>
      </c>
      <c r="G29" s="288">
        <v>291000000</v>
      </c>
      <c r="H29" s="287">
        <v>0</v>
      </c>
      <c r="I29" s="287">
        <v>0</v>
      </c>
      <c r="J29" s="287">
        <v>0</v>
      </c>
      <c r="K29" s="287">
        <v>0</v>
      </c>
      <c r="L29" s="287">
        <v>0</v>
      </c>
      <c r="M29" s="507">
        <v>0</v>
      </c>
    </row>
    <row r="30" spans="1:13">
      <c r="A30" s="22"/>
      <c r="B30" s="23" t="s">
        <v>57</v>
      </c>
      <c r="C30" s="509">
        <v>0</v>
      </c>
      <c r="D30" s="509">
        <v>0</v>
      </c>
      <c r="E30" s="509">
        <v>0</v>
      </c>
      <c r="F30" s="509">
        <v>0</v>
      </c>
      <c r="G30" s="510">
        <v>291000000</v>
      </c>
      <c r="H30" s="509">
        <v>0</v>
      </c>
      <c r="I30" s="509">
        <v>0</v>
      </c>
      <c r="J30" s="509">
        <v>0</v>
      </c>
      <c r="K30" s="509">
        <v>0</v>
      </c>
      <c r="L30" s="509">
        <v>0</v>
      </c>
      <c r="M30" s="511">
        <v>0</v>
      </c>
    </row>
    <row r="31" spans="1:13">
      <c r="A31" s="28"/>
      <c r="B31" s="29" t="s">
        <v>58</v>
      </c>
      <c r="C31" s="512">
        <v>182289347</v>
      </c>
      <c r="D31" s="513">
        <v>8</v>
      </c>
      <c r="E31" s="512">
        <v>700000000</v>
      </c>
      <c r="F31" s="513">
        <v>8</v>
      </c>
      <c r="G31" s="512">
        <v>769287000</v>
      </c>
      <c r="H31" s="513">
        <v>8</v>
      </c>
      <c r="I31" s="513">
        <v>0</v>
      </c>
      <c r="J31" s="512">
        <v>166334277</v>
      </c>
      <c r="K31" s="513">
        <v>8</v>
      </c>
      <c r="L31" s="512">
        <v>311952723</v>
      </c>
      <c r="M31" s="514">
        <v>22</v>
      </c>
    </row>
    <row r="32" spans="1:13">
      <c r="A32" s="28"/>
      <c r="B32" s="29" t="s">
        <v>59</v>
      </c>
      <c r="C32" s="512">
        <v>7910639124</v>
      </c>
      <c r="D32" s="513">
        <v>33</v>
      </c>
      <c r="E32" s="512">
        <v>9572240000</v>
      </c>
      <c r="F32" s="513">
        <v>33</v>
      </c>
      <c r="G32" s="512">
        <v>9649677000</v>
      </c>
      <c r="H32" s="513">
        <v>33</v>
      </c>
      <c r="I32" s="512">
        <v>8150000</v>
      </c>
      <c r="J32" s="515">
        <v>5457879022</v>
      </c>
      <c r="K32" s="513">
        <v>33</v>
      </c>
      <c r="L32" s="515">
        <v>3900797978</v>
      </c>
      <c r="M32" s="514">
        <v>57</v>
      </c>
    </row>
    <row r="33" spans="1:13">
      <c r="A33" s="22"/>
      <c r="B33" s="23" t="s">
        <v>60</v>
      </c>
      <c r="C33" s="25">
        <v>0</v>
      </c>
      <c r="D33" s="25"/>
      <c r="E33" s="25"/>
      <c r="F33" s="25"/>
      <c r="G33" s="25"/>
      <c r="H33" s="25"/>
      <c r="I33" s="25"/>
      <c r="J33" s="25">
        <v>0</v>
      </c>
      <c r="K33" s="25"/>
      <c r="L33" s="25"/>
      <c r="M33" s="27"/>
    </row>
    <row r="34" spans="1:13">
      <c r="A34" s="22"/>
      <c r="B34" s="23" t="s">
        <v>61</v>
      </c>
      <c r="C34" s="25">
        <v>0</v>
      </c>
      <c r="D34" s="25"/>
      <c r="E34" s="25"/>
      <c r="F34" s="25"/>
      <c r="G34" s="25"/>
      <c r="H34" s="25"/>
      <c r="I34" s="25"/>
      <c r="J34" s="25">
        <v>0</v>
      </c>
      <c r="K34" s="25"/>
      <c r="L34" s="25"/>
      <c r="M34" s="27"/>
    </row>
    <row r="35" spans="1:13" ht="15.75" thickBot="1">
      <c r="A35" s="28"/>
      <c r="B35" s="29" t="s">
        <v>62</v>
      </c>
      <c r="C35" s="32">
        <v>7910639124.4099998</v>
      </c>
      <c r="D35" s="30"/>
      <c r="E35" s="30"/>
      <c r="F35" s="30"/>
      <c r="G35" s="30"/>
      <c r="H35" s="30"/>
      <c r="I35" s="30"/>
      <c r="J35" s="31">
        <v>5457879022</v>
      </c>
      <c r="K35" s="30"/>
      <c r="L35" s="30"/>
      <c r="M35" s="33"/>
    </row>
    <row r="36" spans="1:13" ht="15.75" thickTop="1">
      <c r="A36" s="1620" t="s">
        <v>63</v>
      </c>
      <c r="B36" s="1621"/>
      <c r="C36" s="34"/>
      <c r="D36" s="35"/>
      <c r="E36" s="34"/>
      <c r="F36" s="35"/>
      <c r="G36" s="34"/>
      <c r="H36" s="35"/>
      <c r="I36" s="36"/>
      <c r="J36" s="34"/>
      <c r="K36" s="35"/>
      <c r="L36" s="34"/>
      <c r="M36" s="37"/>
    </row>
    <row r="37" spans="1:13">
      <c r="A37" s="38" t="s">
        <v>35</v>
      </c>
      <c r="B37" s="14" t="s">
        <v>29</v>
      </c>
      <c r="C37" s="9"/>
      <c r="D37" s="10"/>
      <c r="E37" s="9"/>
      <c r="F37" s="10"/>
      <c r="G37" s="9"/>
      <c r="H37" s="10"/>
      <c r="I37" s="15"/>
      <c r="J37" s="9"/>
      <c r="K37" s="10"/>
      <c r="L37" s="9"/>
      <c r="M37" s="12"/>
    </row>
    <row r="38" spans="1:13">
      <c r="A38" s="16"/>
      <c r="B38" s="39" t="s">
        <v>64</v>
      </c>
      <c r="C38" s="32">
        <v>7728349777.4099998</v>
      </c>
      <c r="D38" s="30">
        <v>98</v>
      </c>
      <c r="E38" s="32">
        <v>8872240000</v>
      </c>
      <c r="F38" s="30">
        <v>93</v>
      </c>
      <c r="G38" s="32">
        <v>8880390000</v>
      </c>
      <c r="H38" s="30">
        <v>93</v>
      </c>
      <c r="I38" s="32">
        <v>8150000</v>
      </c>
      <c r="J38" s="31">
        <v>5291544745</v>
      </c>
      <c r="K38" s="30">
        <v>98</v>
      </c>
      <c r="L38" s="31">
        <v>3588845255</v>
      </c>
      <c r="M38" s="33">
        <v>35</v>
      </c>
    </row>
    <row r="39" spans="1:13">
      <c r="A39" s="16" t="s">
        <v>65</v>
      </c>
      <c r="B39" s="40" t="s">
        <v>66</v>
      </c>
      <c r="C39" s="19"/>
      <c r="D39" s="19"/>
      <c r="E39" s="19"/>
      <c r="F39" s="19"/>
      <c r="G39" s="19"/>
      <c r="H39" s="19"/>
      <c r="I39" s="19"/>
      <c r="J39" s="19"/>
      <c r="K39" s="19"/>
      <c r="L39" s="19"/>
      <c r="M39" s="21"/>
    </row>
    <row r="40" spans="1:13">
      <c r="A40" s="16" t="s">
        <v>375</v>
      </c>
      <c r="B40" s="40" t="s">
        <v>376</v>
      </c>
      <c r="C40" s="506">
        <v>5908971618</v>
      </c>
      <c r="D40" s="287">
        <v>75</v>
      </c>
      <c r="E40" s="288">
        <v>6705240000</v>
      </c>
      <c r="F40" s="287">
        <v>70</v>
      </c>
      <c r="G40" s="288">
        <v>6713390000</v>
      </c>
      <c r="H40" s="287">
        <v>70</v>
      </c>
      <c r="I40" s="288">
        <v>8150000</v>
      </c>
      <c r="J40" s="506">
        <v>4214628740</v>
      </c>
      <c r="K40" s="287">
        <v>82</v>
      </c>
      <c r="L40" s="288">
        <v>2498761260</v>
      </c>
      <c r="M40" s="507">
        <v>63</v>
      </c>
    </row>
    <row r="41" spans="1:13">
      <c r="A41" s="16" t="s">
        <v>377</v>
      </c>
      <c r="B41" s="40" t="s">
        <v>378</v>
      </c>
      <c r="C41" s="506">
        <v>1713960074.4100001</v>
      </c>
      <c r="D41" s="287">
        <v>22</v>
      </c>
      <c r="E41" s="288">
        <v>2035400000</v>
      </c>
      <c r="F41" s="287">
        <v>21</v>
      </c>
      <c r="G41" s="288">
        <v>2035400000</v>
      </c>
      <c r="H41" s="287">
        <v>21</v>
      </c>
      <c r="I41" s="287">
        <v>0</v>
      </c>
      <c r="J41" s="506">
        <v>1040330007</v>
      </c>
      <c r="K41" s="287">
        <v>16</v>
      </c>
      <c r="L41" s="288">
        <v>995069993</v>
      </c>
      <c r="M41" s="507">
        <v>51</v>
      </c>
    </row>
    <row r="42" spans="1:13">
      <c r="A42" s="16" t="s">
        <v>379</v>
      </c>
      <c r="B42" s="40" t="s">
        <v>380</v>
      </c>
      <c r="C42" s="506">
        <v>7206888</v>
      </c>
      <c r="D42" s="287">
        <v>0</v>
      </c>
      <c r="E42" s="288">
        <v>7500000</v>
      </c>
      <c r="F42" s="287">
        <v>0</v>
      </c>
      <c r="G42" s="288">
        <v>7500000</v>
      </c>
      <c r="H42" s="287">
        <v>0</v>
      </c>
      <c r="I42" s="287">
        <v>0</v>
      </c>
      <c r="J42" s="506">
        <v>4361577</v>
      </c>
      <c r="K42" s="287">
        <v>0</v>
      </c>
      <c r="L42" s="288">
        <v>3138423</v>
      </c>
      <c r="M42" s="507">
        <v>58</v>
      </c>
    </row>
    <row r="43" spans="1:13">
      <c r="A43" s="16" t="s">
        <v>381</v>
      </c>
      <c r="B43" s="40" t="s">
        <v>382</v>
      </c>
      <c r="C43" s="506">
        <v>4499998</v>
      </c>
      <c r="D43" s="287">
        <v>0</v>
      </c>
      <c r="E43" s="288">
        <v>4500000</v>
      </c>
      <c r="F43" s="287">
        <v>0</v>
      </c>
      <c r="G43" s="288">
        <v>4500000</v>
      </c>
      <c r="H43" s="287">
        <v>0</v>
      </c>
      <c r="I43" s="287">
        <v>0</v>
      </c>
      <c r="J43" s="506">
        <v>4037978</v>
      </c>
      <c r="K43" s="287">
        <v>0</v>
      </c>
      <c r="L43" s="288">
        <v>462022</v>
      </c>
      <c r="M43" s="507">
        <v>90</v>
      </c>
    </row>
    <row r="44" spans="1:13">
      <c r="A44" s="16" t="s">
        <v>383</v>
      </c>
      <c r="B44" s="40" t="s">
        <v>384</v>
      </c>
      <c r="C44" s="506">
        <v>82906746</v>
      </c>
      <c r="D44" s="287">
        <v>1</v>
      </c>
      <c r="E44" s="288">
        <v>108600000</v>
      </c>
      <c r="F44" s="287">
        <v>1</v>
      </c>
      <c r="G44" s="288">
        <v>108600000</v>
      </c>
      <c r="H44" s="287">
        <v>1</v>
      </c>
      <c r="I44" s="287">
        <v>0</v>
      </c>
      <c r="J44" s="506">
        <v>25608394</v>
      </c>
      <c r="K44" s="287">
        <v>0</v>
      </c>
      <c r="L44" s="288">
        <v>82991606</v>
      </c>
      <c r="M44" s="507">
        <v>24</v>
      </c>
    </row>
    <row r="45" spans="1:13">
      <c r="A45" s="16" t="s">
        <v>385</v>
      </c>
      <c r="B45" s="40" t="s">
        <v>386</v>
      </c>
      <c r="C45" s="506">
        <v>10000000</v>
      </c>
      <c r="D45" s="287">
        <v>0</v>
      </c>
      <c r="E45" s="288">
        <v>10000000</v>
      </c>
      <c r="F45" s="287">
        <v>0</v>
      </c>
      <c r="G45" s="288">
        <v>10000000</v>
      </c>
      <c r="H45" s="287">
        <v>0</v>
      </c>
      <c r="I45" s="287">
        <v>0</v>
      </c>
      <c r="J45" s="506">
        <v>2578049</v>
      </c>
      <c r="K45" s="287">
        <v>0</v>
      </c>
      <c r="L45" s="288">
        <v>7421951</v>
      </c>
      <c r="M45" s="507">
        <v>26</v>
      </c>
    </row>
    <row r="46" spans="1:13" ht="43.5" customHeight="1">
      <c r="A46" s="16" t="s">
        <v>387</v>
      </c>
      <c r="B46" s="40" t="s">
        <v>388</v>
      </c>
      <c r="C46" s="506">
        <v>304477</v>
      </c>
      <c r="D46" s="287">
        <v>0</v>
      </c>
      <c r="E46" s="288">
        <v>500000</v>
      </c>
      <c r="F46" s="287">
        <v>0</v>
      </c>
      <c r="G46" s="288">
        <v>500000</v>
      </c>
      <c r="H46" s="287">
        <v>0</v>
      </c>
      <c r="I46" s="287">
        <v>0</v>
      </c>
      <c r="J46" s="287">
        <v>0</v>
      </c>
      <c r="K46" s="287">
        <v>0</v>
      </c>
      <c r="L46" s="288">
        <v>500000</v>
      </c>
      <c r="M46" s="507">
        <v>0</v>
      </c>
    </row>
    <row r="47" spans="1:13">
      <c r="A47" s="16" t="s">
        <v>389</v>
      </c>
      <c r="B47" s="40" t="s">
        <v>390</v>
      </c>
      <c r="C47" s="506">
        <v>499976</v>
      </c>
      <c r="D47" s="287">
        <v>0</v>
      </c>
      <c r="E47" s="288">
        <v>500000</v>
      </c>
      <c r="F47" s="287">
        <v>0</v>
      </c>
      <c r="G47" s="288">
        <v>500000</v>
      </c>
      <c r="H47" s="287">
        <v>0</v>
      </c>
      <c r="I47" s="287">
        <v>0</v>
      </c>
      <c r="J47" s="287">
        <v>0</v>
      </c>
      <c r="K47" s="287">
        <v>0</v>
      </c>
      <c r="L47" s="288">
        <v>500000</v>
      </c>
      <c r="M47" s="507">
        <v>0</v>
      </c>
    </row>
    <row r="48" spans="1:13">
      <c r="A48" s="16"/>
      <c r="B48" s="39" t="s">
        <v>67</v>
      </c>
      <c r="C48" s="32">
        <v>182289347</v>
      </c>
      <c r="D48" s="30">
        <v>2</v>
      </c>
      <c r="E48" s="32">
        <v>700000000</v>
      </c>
      <c r="F48" s="30">
        <v>7</v>
      </c>
      <c r="G48" s="32">
        <v>478287000</v>
      </c>
      <c r="H48" s="30">
        <v>7</v>
      </c>
      <c r="I48" s="30">
        <v>0</v>
      </c>
      <c r="J48" s="32">
        <v>166334277</v>
      </c>
      <c r="K48" s="30">
        <v>2</v>
      </c>
      <c r="L48" s="31">
        <v>221713000</v>
      </c>
      <c r="M48" s="507">
        <v>60</v>
      </c>
    </row>
    <row r="49" spans="1:13">
      <c r="A49" s="16" t="s">
        <v>65</v>
      </c>
      <c r="B49" s="40" t="s">
        <v>66</v>
      </c>
      <c r="C49" s="19"/>
      <c r="D49" s="19"/>
      <c r="E49" s="19"/>
      <c r="F49" s="19"/>
      <c r="G49" s="19"/>
      <c r="H49" s="19"/>
      <c r="I49" s="19"/>
      <c r="J49" s="19"/>
      <c r="K49" s="19"/>
      <c r="L49" s="19"/>
      <c r="M49" s="21"/>
    </row>
    <row r="50" spans="1:13" ht="27">
      <c r="A50" s="16" t="s">
        <v>633</v>
      </c>
      <c r="B50" s="40" t="s">
        <v>634</v>
      </c>
      <c r="C50" s="19">
        <v>0</v>
      </c>
      <c r="D50" s="19">
        <v>0</v>
      </c>
      <c r="E50" s="19">
        <v>0</v>
      </c>
      <c r="F50" s="19">
        <v>0</v>
      </c>
      <c r="G50" s="20">
        <v>3100000</v>
      </c>
      <c r="H50" s="19">
        <v>0</v>
      </c>
      <c r="I50" s="19">
        <v>0</v>
      </c>
      <c r="J50" s="18">
        <v>1650541</v>
      </c>
      <c r="K50" s="19">
        <v>0</v>
      </c>
      <c r="L50" s="20">
        <v>-3100000</v>
      </c>
      <c r="M50" s="516">
        <v>0</v>
      </c>
    </row>
    <row r="51" spans="1:13" ht="27">
      <c r="A51" s="16" t="s">
        <v>635</v>
      </c>
      <c r="B51" s="40" t="s">
        <v>643</v>
      </c>
      <c r="C51" s="19">
        <v>0</v>
      </c>
      <c r="D51" s="19">
        <v>0</v>
      </c>
      <c r="E51" s="19">
        <v>0</v>
      </c>
      <c r="F51" s="19">
        <v>0</v>
      </c>
      <c r="G51" s="20">
        <v>650000</v>
      </c>
      <c r="H51" s="19"/>
      <c r="I51" s="19"/>
      <c r="J51" s="19"/>
      <c r="K51" s="19"/>
      <c r="L51" s="20">
        <v>-650000</v>
      </c>
      <c r="M51" s="21"/>
    </row>
    <row r="52" spans="1:13">
      <c r="A52" s="16" t="s">
        <v>394</v>
      </c>
      <c r="B52" s="40" t="s">
        <v>395</v>
      </c>
      <c r="C52" s="18">
        <v>6577680</v>
      </c>
      <c r="D52" s="19">
        <v>0</v>
      </c>
      <c r="E52" s="287">
        <v>0</v>
      </c>
      <c r="F52" s="287">
        <v>0</v>
      </c>
      <c r="G52" s="287">
        <v>0</v>
      </c>
      <c r="H52" s="287">
        <v>0</v>
      </c>
      <c r="I52" s="287">
        <v>0</v>
      </c>
      <c r="J52" s="287">
        <v>0</v>
      </c>
      <c r="K52" s="287">
        <v>0</v>
      </c>
      <c r="L52" s="287">
        <v>0</v>
      </c>
      <c r="M52" s="517">
        <v>0</v>
      </c>
    </row>
    <row r="53" spans="1:13">
      <c r="A53" s="16" t="s">
        <v>425</v>
      </c>
      <c r="B53" s="40" t="s">
        <v>426</v>
      </c>
      <c r="C53" s="19">
        <v>0</v>
      </c>
      <c r="D53" s="19">
        <v>0</v>
      </c>
      <c r="E53" s="288">
        <v>162713740</v>
      </c>
      <c r="F53" s="287">
        <v>2</v>
      </c>
      <c r="G53" s="288">
        <v>2713740</v>
      </c>
      <c r="H53" s="287">
        <v>2</v>
      </c>
      <c r="I53" s="287">
        <v>0</v>
      </c>
      <c r="J53" s="287">
        <v>0</v>
      </c>
      <c r="K53" s="287">
        <v>0</v>
      </c>
      <c r="L53" s="288">
        <v>160000000</v>
      </c>
      <c r="M53" s="517">
        <v>0</v>
      </c>
    </row>
    <row r="54" spans="1:13">
      <c r="A54" s="16" t="s">
        <v>396</v>
      </c>
      <c r="B54" s="40" t="s">
        <v>397</v>
      </c>
      <c r="C54" s="19">
        <v>0</v>
      </c>
      <c r="D54" s="19">
        <v>0</v>
      </c>
      <c r="E54" s="287">
        <v>0</v>
      </c>
      <c r="F54" s="287">
        <v>0</v>
      </c>
      <c r="G54" s="287">
        <v>0</v>
      </c>
      <c r="H54" s="287">
        <v>0</v>
      </c>
      <c r="I54" s="287">
        <v>0</v>
      </c>
      <c r="J54" s="287">
        <v>0</v>
      </c>
      <c r="K54" s="287">
        <v>0</v>
      </c>
      <c r="L54" s="287">
        <v>0</v>
      </c>
      <c r="M54" s="517">
        <v>0</v>
      </c>
    </row>
    <row r="55" spans="1:13" ht="18">
      <c r="A55" s="16" t="s">
        <v>400</v>
      </c>
      <c r="B55" s="40" t="s">
        <v>401</v>
      </c>
      <c r="C55" s="19">
        <v>0</v>
      </c>
      <c r="D55" s="19">
        <v>0</v>
      </c>
      <c r="E55" s="288">
        <v>240000000</v>
      </c>
      <c r="F55" s="287">
        <v>3</v>
      </c>
      <c r="G55" s="288">
        <v>240000000</v>
      </c>
      <c r="H55" s="287">
        <v>3</v>
      </c>
      <c r="I55" s="287">
        <v>0</v>
      </c>
      <c r="J55" s="287">
        <v>0</v>
      </c>
      <c r="K55" s="287">
        <v>0</v>
      </c>
      <c r="L55" s="287">
        <v>0</v>
      </c>
      <c r="M55" s="517">
        <v>0</v>
      </c>
    </row>
    <row r="56" spans="1:13" ht="18">
      <c r="A56" s="16" t="s">
        <v>505</v>
      </c>
      <c r="B56" s="40" t="s">
        <v>506</v>
      </c>
      <c r="C56" s="19">
        <v>0</v>
      </c>
      <c r="D56" s="19">
        <v>0</v>
      </c>
      <c r="E56" s="288">
        <v>59000000</v>
      </c>
      <c r="F56" s="287">
        <v>1</v>
      </c>
      <c r="G56" s="287">
        <v>0</v>
      </c>
      <c r="H56" s="287">
        <v>1</v>
      </c>
      <c r="I56" s="287">
        <v>0</v>
      </c>
      <c r="J56" s="287">
        <v>0</v>
      </c>
      <c r="K56" s="287">
        <v>0</v>
      </c>
      <c r="L56" s="288">
        <v>59000000</v>
      </c>
      <c r="M56" s="517">
        <v>0</v>
      </c>
    </row>
    <row r="57" spans="1:13">
      <c r="A57" s="16" t="s">
        <v>402</v>
      </c>
      <c r="B57" s="40" t="s">
        <v>403</v>
      </c>
      <c r="C57" s="18">
        <v>24711600</v>
      </c>
      <c r="D57" s="19">
        <v>0</v>
      </c>
      <c r="E57" s="288">
        <v>48286260</v>
      </c>
      <c r="F57" s="287">
        <v>1</v>
      </c>
      <c r="G57" s="288">
        <v>48286260</v>
      </c>
      <c r="H57" s="287">
        <v>1</v>
      </c>
      <c r="I57" s="287">
        <v>0</v>
      </c>
      <c r="J57" s="287">
        <v>0</v>
      </c>
      <c r="K57" s="287">
        <v>0</v>
      </c>
      <c r="L57" s="287">
        <v>0</v>
      </c>
      <c r="M57" s="517">
        <v>0</v>
      </c>
    </row>
    <row r="58" spans="1:13">
      <c r="A58" s="16" t="s">
        <v>176</v>
      </c>
      <c r="B58" s="40" t="s">
        <v>177</v>
      </c>
      <c r="C58" s="18">
        <v>988567</v>
      </c>
      <c r="D58" s="19">
        <v>0</v>
      </c>
      <c r="E58" s="288">
        <v>15000000</v>
      </c>
      <c r="F58" s="287">
        <v>0</v>
      </c>
      <c r="G58" s="288">
        <v>12287000</v>
      </c>
      <c r="H58" s="287">
        <v>0</v>
      </c>
      <c r="I58" s="287">
        <v>0</v>
      </c>
      <c r="J58" s="288">
        <v>2783736</v>
      </c>
      <c r="K58" s="287">
        <v>0</v>
      </c>
      <c r="L58" s="288">
        <v>2713000</v>
      </c>
      <c r="M58" s="517">
        <v>0.23</v>
      </c>
    </row>
    <row r="59" spans="1:13" ht="18">
      <c r="A59" s="16" t="s">
        <v>406</v>
      </c>
      <c r="B59" s="40" t="s">
        <v>644</v>
      </c>
      <c r="C59" s="18">
        <v>39514950</v>
      </c>
      <c r="D59" s="19">
        <v>1</v>
      </c>
      <c r="E59" s="288">
        <v>165650000</v>
      </c>
      <c r="F59" s="287">
        <v>2</v>
      </c>
      <c r="G59" s="288">
        <v>161900000</v>
      </c>
      <c r="H59" s="287">
        <v>2</v>
      </c>
      <c r="I59" s="287">
        <v>0</v>
      </c>
      <c r="J59" s="288">
        <v>161900000</v>
      </c>
      <c r="K59" s="287">
        <v>2</v>
      </c>
      <c r="L59" s="288">
        <v>3750000</v>
      </c>
      <c r="M59" s="517">
        <v>1</v>
      </c>
    </row>
    <row r="60" spans="1:13">
      <c r="A60" s="16" t="s">
        <v>407</v>
      </c>
      <c r="B60" s="40" t="s">
        <v>408</v>
      </c>
      <c r="C60" s="18">
        <v>110496550</v>
      </c>
      <c r="D60" s="19">
        <v>1</v>
      </c>
      <c r="E60" s="288">
        <v>9350000</v>
      </c>
      <c r="F60" s="287">
        <v>0</v>
      </c>
      <c r="G60" s="288">
        <v>9350000</v>
      </c>
      <c r="H60" s="287">
        <v>0</v>
      </c>
      <c r="I60" s="287">
        <v>0</v>
      </c>
      <c r="J60" s="287">
        <v>0</v>
      </c>
      <c r="K60" s="287">
        <v>0</v>
      </c>
      <c r="L60" s="287">
        <v>0</v>
      </c>
      <c r="M60" s="517">
        <v>0</v>
      </c>
    </row>
    <row r="61" spans="1:13" ht="18">
      <c r="A61" s="16" t="s">
        <v>409</v>
      </c>
      <c r="B61" s="40" t="s">
        <v>410</v>
      </c>
      <c r="C61" s="19">
        <v>0</v>
      </c>
      <c r="D61" s="19">
        <v>0</v>
      </c>
      <c r="E61" s="287">
        <v>0</v>
      </c>
      <c r="F61" s="287">
        <v>0</v>
      </c>
      <c r="G61" s="287">
        <v>0</v>
      </c>
      <c r="H61" s="287">
        <v>0</v>
      </c>
      <c r="I61" s="287">
        <v>0</v>
      </c>
      <c r="J61" s="287">
        <v>0</v>
      </c>
      <c r="K61" s="287">
        <v>0</v>
      </c>
      <c r="L61" s="287">
        <v>0</v>
      </c>
      <c r="M61" s="517">
        <v>0</v>
      </c>
    </row>
    <row r="62" spans="1:13" ht="18">
      <c r="A62" s="16"/>
      <c r="B62" s="41" t="s">
        <v>56</v>
      </c>
      <c r="C62" s="26">
        <v>182289347</v>
      </c>
      <c r="D62" s="25">
        <v>2</v>
      </c>
      <c r="E62" s="26">
        <v>700000000</v>
      </c>
      <c r="F62" s="25">
        <v>7</v>
      </c>
      <c r="G62" s="26">
        <v>478287000</v>
      </c>
      <c r="H62" s="25">
        <v>7</v>
      </c>
      <c r="I62" s="25">
        <v>0</v>
      </c>
      <c r="J62" s="26">
        <v>166334277</v>
      </c>
      <c r="K62" s="25">
        <v>2</v>
      </c>
      <c r="L62" s="26">
        <v>221713000</v>
      </c>
      <c r="M62" s="518">
        <v>0.35</v>
      </c>
    </row>
    <row r="63" spans="1:13">
      <c r="A63" s="16" t="s">
        <v>65</v>
      </c>
      <c r="B63" s="40" t="s">
        <v>66</v>
      </c>
      <c r="C63" s="19"/>
      <c r="D63" s="19"/>
      <c r="E63" s="19"/>
      <c r="F63" s="19"/>
      <c r="G63" s="19"/>
      <c r="H63" s="19"/>
      <c r="I63" s="19"/>
      <c r="J63" s="19"/>
      <c r="K63" s="19"/>
      <c r="L63" s="19"/>
      <c r="M63" s="21"/>
    </row>
    <row r="64" spans="1:13" ht="45.75" customHeight="1">
      <c r="A64" s="16"/>
      <c r="B64" s="41" t="s">
        <v>57</v>
      </c>
      <c r="C64" s="25">
        <v>0</v>
      </c>
      <c r="D64" s="25">
        <v>0</v>
      </c>
      <c r="E64" s="25">
        <v>0</v>
      </c>
      <c r="F64" s="25">
        <v>0</v>
      </c>
      <c r="G64" s="26">
        <v>291000000</v>
      </c>
      <c r="H64" s="25">
        <v>0</v>
      </c>
      <c r="I64" s="25">
        <v>0</v>
      </c>
      <c r="J64" s="25">
        <v>0</v>
      </c>
      <c r="K64" s="25">
        <v>0</v>
      </c>
      <c r="L64" s="26">
        <v>291000000</v>
      </c>
      <c r="M64" s="27">
        <v>0</v>
      </c>
    </row>
    <row r="65" spans="1:20" ht="19.5">
      <c r="A65" s="519" t="s">
        <v>645</v>
      </c>
      <c r="B65" s="520" t="s">
        <v>646</v>
      </c>
      <c r="C65" s="19"/>
      <c r="D65" s="19"/>
      <c r="E65" s="19"/>
      <c r="F65" s="19"/>
      <c r="G65" s="521">
        <v>152180000</v>
      </c>
      <c r="H65" s="287">
        <v>52</v>
      </c>
      <c r="I65" s="287">
        <v>0</v>
      </c>
      <c r="J65" s="287">
        <v>0</v>
      </c>
      <c r="K65" s="287">
        <v>0</v>
      </c>
      <c r="L65" s="287">
        <v>0</v>
      </c>
      <c r="M65" s="287">
        <v>0</v>
      </c>
    </row>
    <row r="66" spans="1:20">
      <c r="A66" s="519" t="s">
        <v>647</v>
      </c>
      <c r="B66" s="520" t="s">
        <v>648</v>
      </c>
      <c r="C66" s="19"/>
      <c r="D66" s="19"/>
      <c r="E66" s="19"/>
      <c r="F66" s="19"/>
      <c r="G66" s="522">
        <v>28820000</v>
      </c>
      <c r="H66" s="287">
        <v>10</v>
      </c>
      <c r="I66" s="287">
        <v>0</v>
      </c>
      <c r="J66" s="287">
        <v>0</v>
      </c>
      <c r="K66" s="287">
        <v>0</v>
      </c>
      <c r="L66" s="287">
        <v>0</v>
      </c>
      <c r="M66" s="287">
        <v>0</v>
      </c>
    </row>
    <row r="67" spans="1:20" ht="28.5">
      <c r="A67" s="519" t="s">
        <v>649</v>
      </c>
      <c r="B67" s="520" t="s">
        <v>650</v>
      </c>
      <c r="C67" s="19"/>
      <c r="D67" s="19"/>
      <c r="E67" s="19"/>
      <c r="F67" s="19"/>
      <c r="G67" s="521">
        <v>10000000</v>
      </c>
      <c r="H67" s="287">
        <v>3</v>
      </c>
      <c r="I67" s="287">
        <v>0</v>
      </c>
      <c r="J67" s="287">
        <v>0</v>
      </c>
      <c r="K67" s="287">
        <v>0</v>
      </c>
      <c r="L67" s="287">
        <v>0</v>
      </c>
      <c r="M67" s="287">
        <v>0</v>
      </c>
    </row>
    <row r="68" spans="1:20" ht="28.5">
      <c r="A68" s="519" t="s">
        <v>651</v>
      </c>
      <c r="B68" s="520" t="s">
        <v>652</v>
      </c>
      <c r="C68" s="19"/>
      <c r="D68" s="19"/>
      <c r="E68" s="19"/>
      <c r="F68" s="19"/>
      <c r="G68" s="521">
        <v>100000000</v>
      </c>
      <c r="H68" s="287">
        <v>34</v>
      </c>
      <c r="I68" s="287">
        <v>0</v>
      </c>
      <c r="J68" s="287">
        <v>0</v>
      </c>
      <c r="K68" s="287">
        <v>0</v>
      </c>
      <c r="L68" s="287">
        <v>0</v>
      </c>
      <c r="M68" s="287">
        <v>0</v>
      </c>
    </row>
    <row r="69" spans="1:20" ht="15.75" thickBot="1">
      <c r="A69" s="16"/>
      <c r="B69" s="42" t="s">
        <v>62</v>
      </c>
      <c r="C69" s="45">
        <v>7910639124</v>
      </c>
      <c r="D69" s="44"/>
      <c r="E69" s="45">
        <v>9572240000</v>
      </c>
      <c r="F69" s="44"/>
      <c r="G69" s="45">
        <v>9649677000</v>
      </c>
      <c r="H69" s="44"/>
      <c r="I69" s="45">
        <v>8150000</v>
      </c>
      <c r="J69" s="45">
        <v>5457879022</v>
      </c>
      <c r="K69" s="44"/>
      <c r="L69" s="45">
        <v>4101558255</v>
      </c>
      <c r="M69" s="46"/>
    </row>
    <row r="70" spans="1:20" ht="15.75" thickTop="1">
      <c r="A70" s="1511"/>
      <c r="B70" s="1511"/>
      <c r="C70" s="1511"/>
      <c r="D70" s="1511"/>
      <c r="E70" s="1511"/>
      <c r="F70" s="1511"/>
      <c r="G70" s="1511"/>
      <c r="H70" s="1511"/>
      <c r="I70" s="1511"/>
      <c r="J70" s="1511"/>
      <c r="K70" s="1511"/>
      <c r="L70" s="1511"/>
      <c r="M70" s="1511"/>
    </row>
    <row r="71" spans="1:20">
      <c r="A71" s="401"/>
      <c r="B71" s="1"/>
      <c r="C71" s="1"/>
      <c r="D71" s="1"/>
      <c r="E71" s="1"/>
      <c r="F71" s="1"/>
      <c r="G71" s="1"/>
      <c r="H71" s="1"/>
      <c r="I71" s="1"/>
      <c r="J71" s="1"/>
      <c r="K71" s="1"/>
      <c r="L71" s="1"/>
      <c r="M71" s="1"/>
    </row>
    <row r="72" spans="1:20">
      <c r="A72" s="443"/>
      <c r="B72" s="443"/>
      <c r="C72" s="443"/>
      <c r="D72" s="444"/>
      <c r="E72" s="443"/>
    </row>
    <row r="73" spans="1:20" ht="18">
      <c r="A73" s="397" t="s">
        <v>653</v>
      </c>
      <c r="B73" s="394" t="s">
        <v>577</v>
      </c>
      <c r="C73" s="1300" t="s">
        <v>576</v>
      </c>
      <c r="D73" s="1301"/>
      <c r="E73" s="394" t="s">
        <v>577</v>
      </c>
      <c r="F73" s="1306"/>
      <c r="G73" s="1307"/>
      <c r="H73" s="394"/>
      <c r="I73" s="394"/>
      <c r="J73" s="394"/>
      <c r="K73" s="394"/>
      <c r="L73" s="394"/>
    </row>
    <row r="74" spans="1:20" ht="18">
      <c r="A74" s="398" t="s">
        <v>654</v>
      </c>
      <c r="B74" s="394" t="s">
        <v>579</v>
      </c>
      <c r="C74" s="1302"/>
      <c r="D74" s="1303"/>
      <c r="E74" s="394" t="s">
        <v>579</v>
      </c>
      <c r="F74" s="1306"/>
      <c r="G74" s="1307"/>
      <c r="H74" s="394"/>
      <c r="I74" s="394"/>
      <c r="J74" s="394"/>
      <c r="K74" s="394"/>
      <c r="L74" s="394"/>
    </row>
    <row r="75" spans="1:20">
      <c r="A75" s="399" t="s">
        <v>655</v>
      </c>
      <c r="B75" s="394" t="s">
        <v>580</v>
      </c>
      <c r="C75" s="1304"/>
      <c r="D75" s="1305"/>
      <c r="E75" s="394" t="s">
        <v>580</v>
      </c>
      <c r="F75" s="1306"/>
      <c r="G75" s="1307"/>
      <c r="H75" s="394"/>
      <c r="I75" s="394"/>
      <c r="J75" s="394"/>
      <c r="K75" s="394"/>
      <c r="L75" s="394"/>
    </row>
    <row r="80" spans="1:20">
      <c r="A80" s="524"/>
      <c r="B80" s="524"/>
      <c r="C80" s="1780" t="s">
        <v>68</v>
      </c>
      <c r="D80" s="1780"/>
      <c r="E80" s="1780"/>
      <c r="F80" s="1780"/>
      <c r="G80" s="1780"/>
      <c r="H80" s="1780"/>
      <c r="I80" s="1780"/>
      <c r="J80" s="1780"/>
      <c r="K80" s="1780"/>
      <c r="L80" s="1780"/>
      <c r="M80" s="1780"/>
      <c r="N80" s="1780"/>
      <c r="O80" s="1780"/>
      <c r="P80" s="1780"/>
      <c r="Q80" s="1780"/>
      <c r="R80" s="1780"/>
      <c r="S80" s="524"/>
      <c r="T80" s="524"/>
    </row>
    <row r="81" spans="1:20" ht="15.75" thickBot="1">
      <c r="A81" s="1781" t="s">
        <v>582</v>
      </c>
      <c r="B81" s="1781"/>
      <c r="C81" s="1781"/>
      <c r="D81" s="1781"/>
      <c r="E81" s="1781"/>
      <c r="F81" s="1781"/>
      <c r="G81" s="1781"/>
      <c r="H81" s="1781"/>
      <c r="I81" s="1781"/>
      <c r="J81" s="1781"/>
      <c r="K81" s="1781"/>
      <c r="L81" s="1781"/>
      <c r="M81" s="1781"/>
      <c r="N81" s="1781"/>
      <c r="O81" s="1781"/>
      <c r="P81" s="1781"/>
      <c r="Q81" s="1781"/>
      <c r="R81" s="1781"/>
    </row>
    <row r="82" spans="1:20" ht="16.5" thickTop="1" thickBot="1">
      <c r="A82" s="1787" t="s">
        <v>0</v>
      </c>
      <c r="B82" s="1785" t="s">
        <v>28</v>
      </c>
      <c r="C82" s="1785"/>
      <c r="D82" s="1785" t="s">
        <v>45</v>
      </c>
      <c r="E82" s="1785" t="s">
        <v>1</v>
      </c>
      <c r="F82" s="1785" t="s">
        <v>2</v>
      </c>
      <c r="G82" s="1785" t="s">
        <v>3</v>
      </c>
      <c r="H82" s="1785" t="s">
        <v>4</v>
      </c>
      <c r="I82" s="1786" t="s">
        <v>5</v>
      </c>
      <c r="J82" s="1786"/>
      <c r="K82" s="1786"/>
      <c r="L82" s="1786"/>
      <c r="M82" s="1786"/>
      <c r="N82" s="1786"/>
      <c r="O82" s="1786"/>
      <c r="P82" s="1786"/>
      <c r="Q82" s="1786"/>
      <c r="R82" s="1786"/>
    </row>
    <row r="83" spans="1:20" ht="16.5" thickTop="1" thickBot="1">
      <c r="A83" s="1787"/>
      <c r="B83" s="1785"/>
      <c r="C83" s="1785"/>
      <c r="D83" s="1785"/>
      <c r="E83" s="1785"/>
      <c r="F83" s="1785"/>
      <c r="G83" s="1785"/>
      <c r="H83" s="1785"/>
      <c r="I83" s="539" t="s">
        <v>464</v>
      </c>
      <c r="J83" s="539" t="s">
        <v>465</v>
      </c>
      <c r="K83" s="539" t="s">
        <v>457</v>
      </c>
      <c r="L83" s="539" t="s">
        <v>458</v>
      </c>
      <c r="M83" s="539" t="s">
        <v>459</v>
      </c>
      <c r="N83" s="539" t="s">
        <v>460</v>
      </c>
      <c r="O83" s="539" t="s">
        <v>461</v>
      </c>
      <c r="P83" s="539" t="s">
        <v>462</v>
      </c>
      <c r="Q83" s="544" t="s">
        <v>463</v>
      </c>
      <c r="R83" s="545"/>
    </row>
    <row r="84" spans="1:20" ht="42.75" customHeight="1" thickTop="1">
      <c r="A84" s="1787"/>
      <c r="B84" s="1785"/>
      <c r="C84" s="1785"/>
      <c r="D84" s="1785"/>
      <c r="E84" s="1785"/>
      <c r="F84" s="1785"/>
      <c r="G84" s="525" t="s">
        <v>7</v>
      </c>
      <c r="H84" s="1785"/>
      <c r="I84" s="526" t="s">
        <v>69</v>
      </c>
      <c r="J84" s="526" t="s">
        <v>70</v>
      </c>
      <c r="K84" s="526" t="s">
        <v>8</v>
      </c>
      <c r="L84" s="526" t="s">
        <v>71</v>
      </c>
      <c r="M84" s="526" t="s">
        <v>72</v>
      </c>
      <c r="N84" s="526" t="s">
        <v>73</v>
      </c>
      <c r="O84" s="526" t="s">
        <v>74</v>
      </c>
      <c r="P84" s="526" t="s">
        <v>75</v>
      </c>
      <c r="Q84" s="543" t="s">
        <v>9</v>
      </c>
      <c r="R84" s="527" t="s">
        <v>6</v>
      </c>
    </row>
    <row r="85" spans="1:20" ht="24">
      <c r="A85" s="528" t="s">
        <v>433</v>
      </c>
      <c r="B85" s="1782" t="s">
        <v>455</v>
      </c>
      <c r="C85" s="1782"/>
      <c r="D85" s="530" t="s">
        <v>33</v>
      </c>
      <c r="E85" s="529" t="s">
        <v>474</v>
      </c>
      <c r="F85" s="531" t="s">
        <v>10</v>
      </c>
      <c r="G85" s="529">
        <v>2025</v>
      </c>
      <c r="H85" s="530" t="s">
        <v>11</v>
      </c>
      <c r="I85" s="532">
        <v>0</v>
      </c>
      <c r="J85" s="532">
        <v>700000000</v>
      </c>
      <c r="K85" s="532">
        <v>5622365000</v>
      </c>
      <c r="L85" s="532">
        <v>962275000</v>
      </c>
      <c r="M85" s="532">
        <v>2167000000</v>
      </c>
      <c r="N85" s="532">
        <v>0</v>
      </c>
      <c r="O85" s="532">
        <v>0</v>
      </c>
      <c r="P85" s="532">
        <v>600000</v>
      </c>
      <c r="Q85" s="541">
        <v>120000000</v>
      </c>
      <c r="R85" s="533">
        <v>9572240000</v>
      </c>
    </row>
    <row r="86" spans="1:20" ht="24">
      <c r="A86" s="528" t="s">
        <v>433</v>
      </c>
      <c r="B86" s="1782" t="s">
        <v>455</v>
      </c>
      <c r="C86" s="1782"/>
      <c r="D86" s="530" t="s">
        <v>33</v>
      </c>
      <c r="E86" s="529" t="s">
        <v>474</v>
      </c>
      <c r="F86" s="531" t="s">
        <v>10</v>
      </c>
      <c r="G86" s="529">
        <v>2025</v>
      </c>
      <c r="H86" s="546" t="s">
        <v>12</v>
      </c>
      <c r="I86" s="532">
        <v>12287000</v>
      </c>
      <c r="J86" s="540">
        <v>466000000</v>
      </c>
      <c r="K86" s="540">
        <v>5622365000</v>
      </c>
      <c r="L86" s="540">
        <v>962275000</v>
      </c>
      <c r="M86" s="540">
        <v>2167000000</v>
      </c>
      <c r="N86" s="540">
        <v>0</v>
      </c>
      <c r="O86" s="540">
        <v>0</v>
      </c>
      <c r="P86" s="540">
        <v>600000</v>
      </c>
      <c r="Q86" s="542">
        <v>128150000</v>
      </c>
      <c r="R86" s="533">
        <v>9358677000</v>
      </c>
    </row>
    <row r="87" spans="1:20" ht="24">
      <c r="A87" s="528" t="s">
        <v>433</v>
      </c>
      <c r="B87" s="1782" t="s">
        <v>455</v>
      </c>
      <c r="C87" s="1782"/>
      <c r="D87" s="530" t="s">
        <v>33</v>
      </c>
      <c r="E87" s="529" t="s">
        <v>474</v>
      </c>
      <c r="F87" s="531" t="s">
        <v>10</v>
      </c>
      <c r="G87" s="529">
        <v>2025</v>
      </c>
      <c r="H87" s="546" t="s">
        <v>13</v>
      </c>
      <c r="I87" s="532">
        <v>2783736</v>
      </c>
      <c r="J87" s="540">
        <v>163550541</v>
      </c>
      <c r="K87" s="540">
        <v>3556053040</v>
      </c>
      <c r="L87" s="540">
        <v>590101221</v>
      </c>
      <c r="M87" s="540">
        <v>1076916005</v>
      </c>
      <c r="N87" s="540">
        <v>0</v>
      </c>
      <c r="O87" s="540">
        <v>0</v>
      </c>
      <c r="P87" s="540">
        <v>499988</v>
      </c>
      <c r="Q87" s="542">
        <v>67974491</v>
      </c>
      <c r="R87" s="533">
        <v>5457879022</v>
      </c>
    </row>
    <row r="88" spans="1:20" ht="24">
      <c r="A88" s="528" t="s">
        <v>433</v>
      </c>
      <c r="B88" s="1782" t="s">
        <v>455</v>
      </c>
      <c r="C88" s="1782"/>
      <c r="D88" s="530" t="s">
        <v>33</v>
      </c>
      <c r="E88" s="529" t="s">
        <v>474</v>
      </c>
      <c r="F88" s="531" t="s">
        <v>10</v>
      </c>
      <c r="G88" s="529">
        <v>2025</v>
      </c>
      <c r="H88" s="546" t="s">
        <v>14</v>
      </c>
      <c r="I88" s="532">
        <v>2136000</v>
      </c>
      <c r="J88" s="532">
        <v>3532613</v>
      </c>
      <c r="K88" s="532">
        <v>0</v>
      </c>
      <c r="L88" s="532">
        <v>0</v>
      </c>
      <c r="M88" s="532">
        <v>521854951</v>
      </c>
      <c r="N88" s="532">
        <v>0</v>
      </c>
      <c r="O88" s="532">
        <v>0</v>
      </c>
      <c r="P88" s="532">
        <v>0</v>
      </c>
      <c r="Q88" s="541">
        <v>0</v>
      </c>
      <c r="R88" s="533">
        <f>I88+J88+M88</f>
        <v>527523564</v>
      </c>
    </row>
    <row r="89" spans="1:20" ht="35.1" customHeight="1">
      <c r="A89" s="528" t="s">
        <v>433</v>
      </c>
      <c r="B89" s="1782" t="s">
        <v>455</v>
      </c>
      <c r="C89" s="1782"/>
      <c r="D89" s="530" t="s">
        <v>33</v>
      </c>
      <c r="E89" s="529"/>
      <c r="F89" s="531" t="s">
        <v>6</v>
      </c>
      <c r="G89" s="529">
        <v>2025</v>
      </c>
      <c r="H89" s="546" t="s">
        <v>11</v>
      </c>
      <c r="I89" s="532">
        <v>0</v>
      </c>
      <c r="J89" s="532">
        <v>700000000</v>
      </c>
      <c r="K89" s="532">
        <v>5622365000</v>
      </c>
      <c r="L89" s="532">
        <v>962275000</v>
      </c>
      <c r="M89" s="532">
        <v>2167000000</v>
      </c>
      <c r="N89" s="532">
        <v>0</v>
      </c>
      <c r="O89" s="532">
        <v>0</v>
      </c>
      <c r="P89" s="532">
        <v>600000</v>
      </c>
      <c r="Q89" s="541">
        <v>120000000</v>
      </c>
      <c r="R89" s="533">
        <v>9572240000</v>
      </c>
    </row>
    <row r="90" spans="1:20" ht="35.1" customHeight="1">
      <c r="A90" s="528" t="s">
        <v>433</v>
      </c>
      <c r="B90" s="1782" t="s">
        <v>455</v>
      </c>
      <c r="C90" s="1782"/>
      <c r="D90" s="530" t="s">
        <v>33</v>
      </c>
      <c r="E90" s="529"/>
      <c r="F90" s="531" t="s">
        <v>6</v>
      </c>
      <c r="G90" s="529">
        <v>2025</v>
      </c>
      <c r="H90" s="546" t="s">
        <v>12</v>
      </c>
      <c r="I90" s="532">
        <v>12287000</v>
      </c>
      <c r="J90" s="532">
        <v>466000000</v>
      </c>
      <c r="K90" s="532">
        <v>5622365000</v>
      </c>
      <c r="L90" s="532">
        <v>962275000</v>
      </c>
      <c r="M90" s="532">
        <v>2167000000</v>
      </c>
      <c r="N90" s="532">
        <v>0</v>
      </c>
      <c r="O90" s="532">
        <v>0</v>
      </c>
      <c r="P90" s="532">
        <v>600000</v>
      </c>
      <c r="Q90" s="541">
        <v>128150000</v>
      </c>
      <c r="R90" s="533">
        <v>9358677000</v>
      </c>
    </row>
    <row r="91" spans="1:20" ht="35.1" customHeight="1">
      <c r="A91" s="528" t="s">
        <v>433</v>
      </c>
      <c r="B91" s="1782" t="s">
        <v>455</v>
      </c>
      <c r="C91" s="1782"/>
      <c r="D91" s="530" t="s">
        <v>33</v>
      </c>
      <c r="E91" s="529"/>
      <c r="F91" s="531" t="s">
        <v>6</v>
      </c>
      <c r="G91" s="529">
        <v>2025</v>
      </c>
      <c r="H91" s="546" t="s">
        <v>13</v>
      </c>
      <c r="I91" s="532">
        <v>2783736</v>
      </c>
      <c r="J91" s="532">
        <v>163550541</v>
      </c>
      <c r="K91" s="532">
        <v>3556053040</v>
      </c>
      <c r="L91" s="532">
        <v>590101221</v>
      </c>
      <c r="M91" s="532">
        <v>1076916005</v>
      </c>
      <c r="N91" s="532">
        <v>0</v>
      </c>
      <c r="O91" s="532">
        <v>0</v>
      </c>
      <c r="P91" s="532">
        <v>499988</v>
      </c>
      <c r="Q91" s="541">
        <v>67974491</v>
      </c>
      <c r="R91" s="533">
        <v>5457879022</v>
      </c>
    </row>
    <row r="92" spans="1:20" ht="35.1" customHeight="1">
      <c r="A92" s="528" t="s">
        <v>433</v>
      </c>
      <c r="B92" s="1782" t="s">
        <v>455</v>
      </c>
      <c r="C92" s="1782"/>
      <c r="D92" s="530" t="s">
        <v>33</v>
      </c>
      <c r="E92" s="529"/>
      <c r="F92" s="531" t="s">
        <v>6</v>
      </c>
      <c r="G92" s="529">
        <v>2025</v>
      </c>
      <c r="H92" s="530" t="s">
        <v>14</v>
      </c>
      <c r="I92" s="532">
        <v>2136000</v>
      </c>
      <c r="J92" s="532">
        <v>3532613</v>
      </c>
      <c r="K92" s="532">
        <v>0</v>
      </c>
      <c r="L92" s="532">
        <v>0</v>
      </c>
      <c r="M92" s="532">
        <v>521854951</v>
      </c>
      <c r="N92" s="532">
        <v>0</v>
      </c>
      <c r="O92" s="532">
        <v>0</v>
      </c>
      <c r="P92" s="532"/>
      <c r="Q92" s="541">
        <v>0</v>
      </c>
      <c r="R92" s="533">
        <f>I92+J92+M92</f>
        <v>527523564</v>
      </c>
    </row>
    <row r="93" spans="1:20" ht="35.1" customHeight="1">
      <c r="A93" s="528" t="s">
        <v>433</v>
      </c>
      <c r="B93" s="1782" t="s">
        <v>455</v>
      </c>
      <c r="C93" s="1782"/>
      <c r="D93" s="530" t="s">
        <v>15</v>
      </c>
      <c r="E93" s="529"/>
      <c r="F93" s="531"/>
      <c r="G93" s="529">
        <v>2025</v>
      </c>
      <c r="H93" s="530"/>
      <c r="I93" s="532">
        <f>I90-I91-I92</f>
        <v>7367264</v>
      </c>
      <c r="J93" s="532">
        <f>J90-J91-J92</f>
        <v>298916846</v>
      </c>
      <c r="K93" s="532">
        <f>K90-K91</f>
        <v>2066311960</v>
      </c>
      <c r="L93" s="532">
        <f>L89-L91</f>
        <v>372173779</v>
      </c>
      <c r="M93" s="532">
        <f>M90-M91</f>
        <v>1090083995</v>
      </c>
      <c r="N93" s="532">
        <v>0</v>
      </c>
      <c r="O93" s="532">
        <v>0</v>
      </c>
      <c r="P93" s="532">
        <v>100012</v>
      </c>
      <c r="Q93" s="532">
        <f>Q90-Q91</f>
        <v>60175509</v>
      </c>
      <c r="R93" s="533">
        <f>R90-R91</f>
        <v>3900797978</v>
      </c>
    </row>
    <row r="94" spans="1:20" ht="35.1" customHeight="1">
      <c r="A94" s="528" t="s">
        <v>433</v>
      </c>
      <c r="B94" s="1782" t="s">
        <v>455</v>
      </c>
      <c r="C94" s="1782"/>
      <c r="D94" s="530" t="s">
        <v>16</v>
      </c>
      <c r="E94" s="529"/>
      <c r="F94" s="531"/>
      <c r="G94" s="529">
        <v>2025</v>
      </c>
      <c r="H94" s="530"/>
      <c r="I94" s="548">
        <f>I91/I90</f>
        <v>0.22655945308049158</v>
      </c>
      <c r="J94" s="547">
        <f>J91/J90</f>
        <v>0.35096682618025749</v>
      </c>
      <c r="K94" s="547">
        <f>K91/K90</f>
        <v>0.63248349048843322</v>
      </c>
      <c r="L94" s="547">
        <f>L91/L90</f>
        <v>0.61323553142293008</v>
      </c>
      <c r="M94" s="547">
        <f>M91/M90</f>
        <v>0.49696170050761423</v>
      </c>
      <c r="N94" s="547"/>
      <c r="O94" s="547"/>
      <c r="P94" s="547">
        <v>0.83331333333333335</v>
      </c>
      <c r="Q94" s="547">
        <f>Q91/Q90</f>
        <v>0.53042911431915729</v>
      </c>
      <c r="R94" s="547">
        <f>R91/R90</f>
        <v>0.58318916466504822</v>
      </c>
    </row>
    <row r="95" spans="1:20" ht="35.1" customHeight="1">
      <c r="A95" s="524"/>
      <c r="B95" s="1783"/>
      <c r="C95" s="1783"/>
      <c r="D95" s="1783"/>
      <c r="E95" s="524"/>
      <c r="F95" s="524"/>
      <c r="G95" s="524"/>
      <c r="H95" s="524"/>
      <c r="I95" s="524"/>
      <c r="J95" s="524"/>
      <c r="K95" s="524"/>
      <c r="L95" s="537"/>
      <c r="M95" s="535"/>
      <c r="N95" s="524"/>
      <c r="O95" s="524"/>
      <c r="P95" s="524"/>
      <c r="Q95" s="524"/>
      <c r="R95" s="524"/>
      <c r="S95" s="524"/>
      <c r="T95" s="524"/>
    </row>
    <row r="96" spans="1:20" ht="35.1" customHeight="1">
      <c r="A96" s="524"/>
      <c r="B96" s="524"/>
      <c r="C96" s="524"/>
      <c r="D96" s="524"/>
      <c r="E96" s="524"/>
      <c r="F96" s="1778" t="s">
        <v>586</v>
      </c>
      <c r="G96" s="534" t="s">
        <v>577</v>
      </c>
      <c r="H96" s="1779"/>
      <c r="I96" s="1779"/>
      <c r="J96" s="1778" t="s">
        <v>576</v>
      </c>
      <c r="K96" s="534" t="s">
        <v>577</v>
      </c>
      <c r="L96" s="1779"/>
      <c r="M96" s="1779"/>
      <c r="N96" s="524"/>
      <c r="O96" s="524"/>
      <c r="P96" s="524"/>
      <c r="Q96" s="524"/>
      <c r="R96" s="524"/>
      <c r="S96" s="538"/>
      <c r="T96" s="524"/>
    </row>
    <row r="97" spans="1:20" ht="35.1" customHeight="1">
      <c r="A97" s="524"/>
      <c r="B97" s="524"/>
      <c r="C97" s="524"/>
      <c r="D97" s="524"/>
      <c r="E97" s="524"/>
      <c r="F97" s="1778"/>
      <c r="G97" s="534" t="s">
        <v>579</v>
      </c>
      <c r="H97" s="1779"/>
      <c r="I97" s="1779"/>
      <c r="J97" s="1778"/>
      <c r="K97" s="534" t="s">
        <v>579</v>
      </c>
      <c r="L97" s="1779"/>
      <c r="M97" s="1779"/>
      <c r="N97" s="524"/>
      <c r="O97" s="536"/>
      <c r="P97" s="524"/>
      <c r="Q97" s="524"/>
      <c r="R97" s="524"/>
      <c r="S97" s="523"/>
      <c r="T97" s="524"/>
    </row>
    <row r="98" spans="1:20" ht="35.1" customHeight="1">
      <c r="A98" s="524"/>
      <c r="B98" s="524"/>
      <c r="C98" s="524"/>
      <c r="D98" s="524"/>
      <c r="E98" s="524"/>
      <c r="F98" s="1778"/>
      <c r="G98" s="534" t="s">
        <v>580</v>
      </c>
      <c r="H98" s="1779"/>
      <c r="I98" s="1779"/>
      <c r="J98" s="1778"/>
      <c r="K98" s="534" t="s">
        <v>580</v>
      </c>
      <c r="L98" s="1779"/>
      <c r="M98" s="1779"/>
      <c r="N98" s="524"/>
      <c r="O98" s="535"/>
      <c r="P98" s="524"/>
      <c r="Q98" s="524"/>
      <c r="R98" s="524"/>
      <c r="S98" s="524"/>
      <c r="T98" s="524"/>
    </row>
    <row r="99" spans="1:20" ht="35.1" customHeight="1"/>
    <row r="100" spans="1:20" ht="35.1" customHeight="1"/>
    <row r="101" spans="1:20" ht="35.1" customHeight="1">
      <c r="A101" s="1784" t="s">
        <v>78</v>
      </c>
      <c r="B101" s="1784"/>
      <c r="C101" s="1784"/>
      <c r="D101" s="1784"/>
      <c r="E101" s="1784"/>
      <c r="F101" s="1784"/>
      <c r="G101" s="1784"/>
      <c r="H101" s="1784"/>
      <c r="I101" s="1784"/>
      <c r="J101" s="1784"/>
      <c r="K101" s="1784"/>
      <c r="L101" s="1784"/>
      <c r="M101" s="1784"/>
      <c r="N101" s="1784"/>
      <c r="O101" s="1784"/>
      <c r="P101" s="1784"/>
      <c r="Q101" s="1784"/>
      <c r="R101" s="1784"/>
    </row>
    <row r="102" spans="1:20" ht="35.1" customHeight="1" thickBot="1">
      <c r="A102" s="1795" t="s">
        <v>582</v>
      </c>
      <c r="B102" s="1795"/>
      <c r="C102" s="1795"/>
      <c r="D102" s="1795"/>
      <c r="E102" s="1795"/>
      <c r="F102" s="1795"/>
      <c r="G102" s="1795"/>
      <c r="H102" s="1795"/>
      <c r="I102" s="1795"/>
      <c r="J102" s="1795"/>
      <c r="K102" s="1795"/>
      <c r="L102" s="1795"/>
      <c r="M102" s="1795"/>
      <c r="N102" s="1795"/>
      <c r="O102" s="1795"/>
      <c r="P102" s="1795"/>
      <c r="Q102" s="1795"/>
      <c r="R102" s="1795"/>
    </row>
    <row r="103" spans="1:20" ht="35.1" customHeight="1" thickTop="1">
      <c r="A103" s="549" t="s">
        <v>475</v>
      </c>
      <c r="B103" s="1796" t="s">
        <v>19</v>
      </c>
      <c r="C103" s="1796"/>
      <c r="D103" s="1796"/>
      <c r="E103" s="550" t="s">
        <v>20</v>
      </c>
      <c r="F103" s="1797" t="s">
        <v>433</v>
      </c>
      <c r="G103" s="1797"/>
      <c r="H103" s="1797"/>
      <c r="I103" s="1797"/>
      <c r="J103" s="1797"/>
      <c r="K103" s="1797"/>
      <c r="L103" s="1797"/>
      <c r="M103" s="1797"/>
      <c r="N103" s="1797"/>
      <c r="O103" s="1797"/>
      <c r="P103" s="1797"/>
      <c r="Q103" s="1797"/>
      <c r="R103" s="1797"/>
    </row>
    <row r="104" spans="1:20" ht="35.1" customHeight="1">
      <c r="A104" s="551" t="s">
        <v>476</v>
      </c>
      <c r="B104" s="1798" t="s">
        <v>33</v>
      </c>
      <c r="C104" s="1798"/>
      <c r="D104" s="1798"/>
      <c r="E104" s="552" t="s">
        <v>49</v>
      </c>
      <c r="F104" s="1799" t="s">
        <v>455</v>
      </c>
      <c r="G104" s="1799"/>
      <c r="H104" s="1799"/>
      <c r="I104" s="1799"/>
      <c r="J104" s="1799"/>
      <c r="K104" s="1799"/>
      <c r="L104" s="1799"/>
      <c r="M104" s="1799"/>
      <c r="N104" s="1799"/>
      <c r="O104" s="1799"/>
      <c r="P104" s="1799"/>
      <c r="Q104" s="1799"/>
      <c r="R104" s="1799"/>
    </row>
    <row r="105" spans="1:20" ht="35.1" customHeight="1">
      <c r="A105" s="1791" t="s">
        <v>79</v>
      </c>
      <c r="B105" s="1792" t="s">
        <v>80</v>
      </c>
      <c r="C105" s="1793" t="s">
        <v>81</v>
      </c>
      <c r="D105" s="1794" t="s">
        <v>51</v>
      </c>
      <c r="E105" s="1794"/>
      <c r="F105" s="1794"/>
      <c r="G105" s="1794" t="s">
        <v>82</v>
      </c>
      <c r="H105" s="1794"/>
      <c r="I105" s="1794"/>
      <c r="J105" s="1794" t="s">
        <v>82</v>
      </c>
      <c r="K105" s="1794"/>
      <c r="L105" s="1794"/>
      <c r="M105" s="1794" t="s">
        <v>82</v>
      </c>
      <c r="N105" s="1794"/>
      <c r="O105" s="1794"/>
      <c r="P105" s="1788" t="s">
        <v>83</v>
      </c>
      <c r="Q105" s="1788"/>
      <c r="R105" s="1788"/>
    </row>
    <row r="106" spans="1:20" ht="35.1" customHeight="1">
      <c r="A106" s="1791"/>
      <c r="B106" s="1792"/>
      <c r="C106" s="1793"/>
      <c r="D106" s="553" t="s">
        <v>479</v>
      </c>
      <c r="E106" s="554" t="s">
        <v>480</v>
      </c>
      <c r="F106" s="555" t="s">
        <v>481</v>
      </c>
      <c r="G106" s="556" t="s">
        <v>482</v>
      </c>
      <c r="H106" s="554" t="s">
        <v>483</v>
      </c>
      <c r="I106" s="557" t="s">
        <v>484</v>
      </c>
      <c r="J106" s="556" t="s">
        <v>485</v>
      </c>
      <c r="K106" s="554" t="s">
        <v>84</v>
      </c>
      <c r="L106" s="557" t="s">
        <v>85</v>
      </c>
      <c r="M106" s="556" t="s">
        <v>86</v>
      </c>
      <c r="N106" s="554" t="s">
        <v>87</v>
      </c>
      <c r="O106" s="557" t="s">
        <v>88</v>
      </c>
      <c r="P106" s="556" t="s">
        <v>89</v>
      </c>
      <c r="Q106" s="554" t="s">
        <v>90</v>
      </c>
      <c r="R106" s="558" t="s">
        <v>91</v>
      </c>
    </row>
    <row r="107" spans="1:20" ht="35.1" customHeight="1" thickBot="1">
      <c r="A107" s="559"/>
      <c r="B107" s="560"/>
      <c r="C107" s="560"/>
      <c r="D107" s="560" t="s">
        <v>440</v>
      </c>
      <c r="E107" s="560" t="s">
        <v>441</v>
      </c>
      <c r="F107" s="560" t="s">
        <v>442</v>
      </c>
      <c r="G107" s="560" t="s">
        <v>443</v>
      </c>
      <c r="H107" s="560" t="s">
        <v>444</v>
      </c>
      <c r="I107" s="560" t="s">
        <v>445</v>
      </c>
      <c r="J107" s="560" t="s">
        <v>486</v>
      </c>
      <c r="K107" s="560" t="s">
        <v>446</v>
      </c>
      <c r="L107" s="560" t="s">
        <v>447</v>
      </c>
      <c r="M107" s="560" t="s">
        <v>487</v>
      </c>
      <c r="N107" s="560" t="s">
        <v>488</v>
      </c>
      <c r="O107" s="560" t="s">
        <v>489</v>
      </c>
      <c r="P107" s="560" t="s">
        <v>490</v>
      </c>
      <c r="Q107" s="560" t="s">
        <v>491</v>
      </c>
      <c r="R107" s="561" t="s">
        <v>492</v>
      </c>
    </row>
    <row r="108" spans="1:20" ht="35.1" customHeight="1" thickTop="1">
      <c r="A108" s="562" t="s">
        <v>92</v>
      </c>
      <c r="B108" s="562"/>
      <c r="C108" s="202"/>
      <c r="D108" s="203"/>
      <c r="E108" s="202"/>
      <c r="F108" s="203"/>
      <c r="G108" s="202"/>
      <c r="H108" s="203"/>
      <c r="I108" s="204"/>
      <c r="J108" s="202"/>
      <c r="K108" s="203"/>
      <c r="L108" s="204"/>
      <c r="M108" s="202"/>
      <c r="N108" s="203"/>
      <c r="O108" s="204"/>
      <c r="P108" s="202"/>
      <c r="Q108" s="203"/>
      <c r="R108" s="563"/>
    </row>
    <row r="109" spans="1:20" ht="35.1" customHeight="1">
      <c r="A109" s="564" t="s">
        <v>375</v>
      </c>
      <c r="B109" s="565" t="s">
        <v>376</v>
      </c>
      <c r="C109" s="565" t="s">
        <v>411</v>
      </c>
      <c r="D109" s="566">
        <v>4229</v>
      </c>
      <c r="E109" s="566">
        <v>5908971618</v>
      </c>
      <c r="F109" s="566">
        <v>1397250</v>
      </c>
      <c r="G109" s="567">
        <v>4594</v>
      </c>
      <c r="H109" s="567">
        <v>6705240000</v>
      </c>
      <c r="I109" s="568">
        <f>H109/G109</f>
        <v>1459564.6495428821</v>
      </c>
      <c r="J109" s="567">
        <v>4594</v>
      </c>
      <c r="K109" s="567">
        <v>6713390000</v>
      </c>
      <c r="L109" s="568">
        <f>K109/J109</f>
        <v>1461338.7026556379</v>
      </c>
      <c r="M109" s="569">
        <v>4296</v>
      </c>
      <c r="N109" s="567">
        <v>4214628740</v>
      </c>
      <c r="O109" s="570">
        <f>N109/M109</f>
        <v>981058.83147113596</v>
      </c>
      <c r="P109" s="571">
        <f>O109-F109</f>
        <v>-416191.16852886404</v>
      </c>
      <c r="Q109" s="571">
        <f>O109-I109</f>
        <v>-478505.81807174615</v>
      </c>
      <c r="R109" s="572">
        <f>O109-J109</f>
        <v>976464.83147113596</v>
      </c>
    </row>
    <row r="110" spans="1:20" ht="35.1" customHeight="1">
      <c r="A110" s="564" t="s">
        <v>377</v>
      </c>
      <c r="B110" s="565" t="s">
        <v>378</v>
      </c>
      <c r="C110" s="565" t="s">
        <v>412</v>
      </c>
      <c r="D110" s="566">
        <v>5224</v>
      </c>
      <c r="E110" s="566">
        <v>1713960074.4100001</v>
      </c>
      <c r="F110" s="566">
        <v>328093</v>
      </c>
      <c r="G110" s="567">
        <v>4953</v>
      </c>
      <c r="H110" s="567">
        <v>2035400000</v>
      </c>
      <c r="I110" s="568">
        <f t="shared" ref="I110:I125" si="0">H110/G110</f>
        <v>410942.86291136686</v>
      </c>
      <c r="J110" s="567">
        <v>4953</v>
      </c>
      <c r="K110" s="567">
        <v>2035400000</v>
      </c>
      <c r="L110" s="568">
        <f t="shared" ref="L110:L129" si="1">K110/J110</f>
        <v>410942.86291136686</v>
      </c>
      <c r="M110" s="569">
        <v>4975</v>
      </c>
      <c r="N110" s="567">
        <v>1040330007</v>
      </c>
      <c r="O110" s="570">
        <f t="shared" ref="O110:O123" si="2">N110/M110</f>
        <v>209111.55919597991</v>
      </c>
      <c r="P110" s="571">
        <f t="shared" ref="P110:P123" si="3">O110-F110</f>
        <v>-118981.44080402009</v>
      </c>
      <c r="Q110" s="571">
        <f t="shared" ref="Q110:Q130" si="4">O110-I110</f>
        <v>-201831.30371538695</v>
      </c>
      <c r="R110" s="572">
        <f t="shared" ref="R110:R130" si="5">O110-J110</f>
        <v>204158.55919597991</v>
      </c>
    </row>
    <row r="111" spans="1:20" ht="35.1" customHeight="1">
      <c r="A111" s="564" t="s">
        <v>379</v>
      </c>
      <c r="B111" s="565" t="s">
        <v>380</v>
      </c>
      <c r="C111" s="565" t="s">
        <v>413</v>
      </c>
      <c r="D111" s="566">
        <v>109</v>
      </c>
      <c r="E111" s="566">
        <v>7206888</v>
      </c>
      <c r="F111" s="566">
        <v>66118</v>
      </c>
      <c r="G111" s="567">
        <v>111</v>
      </c>
      <c r="H111" s="567">
        <v>7500000</v>
      </c>
      <c r="I111" s="568">
        <f t="shared" si="0"/>
        <v>67567.567567567574</v>
      </c>
      <c r="J111" s="567">
        <v>80</v>
      </c>
      <c r="K111" s="567">
        <v>7500000</v>
      </c>
      <c r="L111" s="568">
        <f t="shared" si="1"/>
        <v>93750</v>
      </c>
      <c r="M111" s="569">
        <v>107</v>
      </c>
      <c r="N111" s="567">
        <v>4361577</v>
      </c>
      <c r="O111" s="570">
        <f t="shared" si="2"/>
        <v>40762.401869158879</v>
      </c>
      <c r="P111" s="571">
        <f t="shared" si="3"/>
        <v>-25355.598130841121</v>
      </c>
      <c r="Q111" s="571">
        <f t="shared" si="4"/>
        <v>-26805.165698408695</v>
      </c>
      <c r="R111" s="572">
        <f t="shared" si="5"/>
        <v>40682.401869158879</v>
      </c>
    </row>
    <row r="112" spans="1:20" ht="35.1" customHeight="1">
      <c r="A112" s="564" t="s">
        <v>381</v>
      </c>
      <c r="B112" s="565" t="s">
        <v>382</v>
      </c>
      <c r="C112" s="565" t="s">
        <v>414</v>
      </c>
      <c r="D112" s="566">
        <v>23</v>
      </c>
      <c r="E112" s="566">
        <v>4499998</v>
      </c>
      <c r="F112" s="566">
        <v>195652</v>
      </c>
      <c r="G112" s="567">
        <v>36</v>
      </c>
      <c r="H112" s="567">
        <v>4500000</v>
      </c>
      <c r="I112" s="568">
        <f t="shared" si="0"/>
        <v>125000</v>
      </c>
      <c r="J112" s="567">
        <v>32</v>
      </c>
      <c r="K112" s="567">
        <v>4500000</v>
      </c>
      <c r="L112" s="568">
        <f t="shared" si="1"/>
        <v>140625</v>
      </c>
      <c r="M112" s="569">
        <v>26</v>
      </c>
      <c r="N112" s="567">
        <v>4037978</v>
      </c>
      <c r="O112" s="570">
        <f t="shared" si="2"/>
        <v>155306.84615384616</v>
      </c>
      <c r="P112" s="571">
        <f t="shared" si="3"/>
        <v>-40345.153846153844</v>
      </c>
      <c r="Q112" s="571">
        <f t="shared" si="4"/>
        <v>30306.846153846156</v>
      </c>
      <c r="R112" s="572">
        <f t="shared" si="5"/>
        <v>155274.84615384616</v>
      </c>
    </row>
    <row r="113" spans="1:18" ht="35.1" customHeight="1">
      <c r="A113" s="564" t="s">
        <v>383</v>
      </c>
      <c r="B113" s="565" t="s">
        <v>384</v>
      </c>
      <c r="C113" s="565" t="s">
        <v>415</v>
      </c>
      <c r="D113" s="566">
        <v>476</v>
      </c>
      <c r="E113" s="566">
        <v>82906746</v>
      </c>
      <c r="F113" s="566">
        <v>174174</v>
      </c>
      <c r="G113" s="567">
        <v>600</v>
      </c>
      <c r="H113" s="567">
        <v>108600000</v>
      </c>
      <c r="I113" s="568">
        <f t="shared" si="0"/>
        <v>181000</v>
      </c>
      <c r="J113" s="567">
        <v>550</v>
      </c>
      <c r="K113" s="567">
        <v>108600000</v>
      </c>
      <c r="L113" s="568">
        <f t="shared" si="1"/>
        <v>197454.54545454544</v>
      </c>
      <c r="M113" s="569">
        <v>497</v>
      </c>
      <c r="N113" s="567">
        <v>25608394</v>
      </c>
      <c r="O113" s="570">
        <f t="shared" si="2"/>
        <v>51525.943661971833</v>
      </c>
      <c r="P113" s="571">
        <f t="shared" si="3"/>
        <v>-122648.05633802817</v>
      </c>
      <c r="Q113" s="571">
        <f t="shared" si="4"/>
        <v>-129474.05633802817</v>
      </c>
      <c r="R113" s="572">
        <f t="shared" si="5"/>
        <v>50975.943661971833</v>
      </c>
    </row>
    <row r="114" spans="1:18" ht="35.1" customHeight="1">
      <c r="A114" s="564" t="s">
        <v>385</v>
      </c>
      <c r="B114" s="565" t="s">
        <v>386</v>
      </c>
      <c r="C114" s="565" t="s">
        <v>416</v>
      </c>
      <c r="D114" s="566">
        <v>360</v>
      </c>
      <c r="E114" s="566">
        <v>10000000</v>
      </c>
      <c r="F114" s="566">
        <v>27778</v>
      </c>
      <c r="G114" s="567">
        <v>380</v>
      </c>
      <c r="H114" s="567">
        <v>10000000</v>
      </c>
      <c r="I114" s="568">
        <f t="shared" si="0"/>
        <v>26315.78947368421</v>
      </c>
      <c r="J114" s="567">
        <v>380</v>
      </c>
      <c r="K114" s="567">
        <v>10000000</v>
      </c>
      <c r="L114" s="568">
        <f t="shared" si="1"/>
        <v>26315.78947368421</v>
      </c>
      <c r="M114" s="569">
        <v>375</v>
      </c>
      <c r="N114" s="567">
        <v>2578049</v>
      </c>
      <c r="O114" s="570">
        <f t="shared" si="2"/>
        <v>6874.797333333333</v>
      </c>
      <c r="P114" s="571">
        <f t="shared" si="3"/>
        <v>-20903.202666666668</v>
      </c>
      <c r="Q114" s="571">
        <f t="shared" si="4"/>
        <v>-19440.992140350878</v>
      </c>
      <c r="R114" s="572">
        <f t="shared" si="5"/>
        <v>6494.797333333333</v>
      </c>
    </row>
    <row r="115" spans="1:18" ht="35.1" customHeight="1">
      <c r="A115" s="564" t="s">
        <v>387</v>
      </c>
      <c r="B115" s="565" t="s">
        <v>388</v>
      </c>
      <c r="C115" s="565" t="s">
        <v>416</v>
      </c>
      <c r="D115" s="566">
        <v>2</v>
      </c>
      <c r="E115" s="566">
        <v>304477</v>
      </c>
      <c r="F115" s="566">
        <v>152239</v>
      </c>
      <c r="G115" s="567">
        <v>5</v>
      </c>
      <c r="H115" s="567">
        <v>500000</v>
      </c>
      <c r="I115" s="568">
        <f t="shared" si="0"/>
        <v>100000</v>
      </c>
      <c r="J115" s="567">
        <v>5</v>
      </c>
      <c r="K115" s="567">
        <v>500000</v>
      </c>
      <c r="L115" s="568">
        <f t="shared" si="1"/>
        <v>100000</v>
      </c>
      <c r="M115" s="569">
        <v>3</v>
      </c>
      <c r="N115" s="567">
        <v>0</v>
      </c>
      <c r="O115" s="570">
        <f t="shared" si="2"/>
        <v>0</v>
      </c>
      <c r="P115" s="571">
        <f t="shared" si="3"/>
        <v>-152239</v>
      </c>
      <c r="Q115" s="571">
        <f t="shared" si="4"/>
        <v>-100000</v>
      </c>
      <c r="R115" s="572">
        <f t="shared" si="5"/>
        <v>-5</v>
      </c>
    </row>
    <row r="116" spans="1:18" ht="35.1" customHeight="1">
      <c r="A116" s="564" t="s">
        <v>389</v>
      </c>
      <c r="B116" s="565" t="s">
        <v>390</v>
      </c>
      <c r="C116" s="565" t="s">
        <v>416</v>
      </c>
      <c r="D116" s="566">
        <v>6</v>
      </c>
      <c r="E116" s="566">
        <v>499976</v>
      </c>
      <c r="F116" s="566">
        <v>83329</v>
      </c>
      <c r="G116" s="567">
        <v>6</v>
      </c>
      <c r="H116" s="567">
        <v>500000</v>
      </c>
      <c r="I116" s="568">
        <f t="shared" si="0"/>
        <v>83333.333333333328</v>
      </c>
      <c r="J116" s="567">
        <v>6</v>
      </c>
      <c r="K116" s="567">
        <v>500000</v>
      </c>
      <c r="L116" s="568">
        <f t="shared" si="1"/>
        <v>83333.333333333328</v>
      </c>
      <c r="M116" s="569">
        <v>5</v>
      </c>
      <c r="N116" s="567">
        <v>0</v>
      </c>
      <c r="O116" s="570">
        <f t="shared" si="2"/>
        <v>0</v>
      </c>
      <c r="P116" s="571">
        <f t="shared" si="3"/>
        <v>-83329</v>
      </c>
      <c r="Q116" s="571">
        <f t="shared" si="4"/>
        <v>-83333.333333333328</v>
      </c>
      <c r="R116" s="572">
        <f t="shared" si="5"/>
        <v>-6</v>
      </c>
    </row>
    <row r="117" spans="1:18" ht="35.1" customHeight="1">
      <c r="A117" s="564" t="s">
        <v>425</v>
      </c>
      <c r="B117" s="565" t="s">
        <v>426</v>
      </c>
      <c r="C117" s="565" t="s">
        <v>507</v>
      </c>
      <c r="D117" s="566"/>
      <c r="E117" s="566">
        <v>0</v>
      </c>
      <c r="F117" s="566"/>
      <c r="G117" s="567">
        <v>712</v>
      </c>
      <c r="H117" s="567">
        <v>162713740</v>
      </c>
      <c r="I117" s="568">
        <f t="shared" si="0"/>
        <v>228530.53370786516</v>
      </c>
      <c r="J117" s="567">
        <v>700</v>
      </c>
      <c r="K117" s="567">
        <v>2713740</v>
      </c>
      <c r="L117" s="568">
        <f t="shared" si="1"/>
        <v>3876.7714285714287</v>
      </c>
      <c r="M117" s="569"/>
      <c r="N117" s="567">
        <v>0</v>
      </c>
      <c r="O117" s="570">
        <v>0</v>
      </c>
      <c r="P117" s="571">
        <f t="shared" si="3"/>
        <v>0</v>
      </c>
      <c r="Q117" s="571">
        <f t="shared" si="4"/>
        <v>-228530.53370786516</v>
      </c>
      <c r="R117" s="572">
        <f t="shared" si="5"/>
        <v>-700</v>
      </c>
    </row>
    <row r="118" spans="1:18" ht="35.1" customHeight="1">
      <c r="A118" s="564" t="s">
        <v>400</v>
      </c>
      <c r="B118" s="565" t="s">
        <v>418</v>
      </c>
      <c r="C118" s="565" t="s">
        <v>419</v>
      </c>
      <c r="D118" s="566"/>
      <c r="E118" s="566">
        <v>0</v>
      </c>
      <c r="F118" s="566"/>
      <c r="G118" s="567">
        <v>1</v>
      </c>
      <c r="H118" s="567">
        <v>240000000</v>
      </c>
      <c r="I118" s="568">
        <f t="shared" si="0"/>
        <v>240000000</v>
      </c>
      <c r="J118" s="567">
        <v>1</v>
      </c>
      <c r="K118" s="567">
        <v>240000000</v>
      </c>
      <c r="L118" s="568">
        <f t="shared" si="1"/>
        <v>240000000</v>
      </c>
      <c r="M118" s="569">
        <v>0</v>
      </c>
      <c r="N118" s="567">
        <v>0</v>
      </c>
      <c r="O118" s="566">
        <v>0</v>
      </c>
      <c r="P118" s="566">
        <v>0</v>
      </c>
      <c r="Q118" s="566">
        <v>0</v>
      </c>
      <c r="R118" s="566">
        <v>0</v>
      </c>
    </row>
    <row r="119" spans="1:18" ht="35.1" customHeight="1">
      <c r="A119" s="564" t="s">
        <v>505</v>
      </c>
      <c r="B119" s="565" t="s">
        <v>508</v>
      </c>
      <c r="C119" s="565" t="s">
        <v>509</v>
      </c>
      <c r="D119" s="566"/>
      <c r="E119" s="566">
        <v>0</v>
      </c>
      <c r="F119" s="566"/>
      <c r="G119" s="566">
        <v>21</v>
      </c>
      <c r="H119" s="566">
        <v>59000000</v>
      </c>
      <c r="I119" s="570">
        <f t="shared" si="0"/>
        <v>2809523.8095238097</v>
      </c>
      <c r="J119" s="566">
        <v>0</v>
      </c>
      <c r="K119" s="566">
        <v>0</v>
      </c>
      <c r="L119" s="570">
        <v>0</v>
      </c>
      <c r="M119" s="573">
        <v>0</v>
      </c>
      <c r="N119" s="566">
        <v>0</v>
      </c>
      <c r="O119" s="570">
        <v>0</v>
      </c>
      <c r="P119" s="571">
        <f t="shared" si="3"/>
        <v>0</v>
      </c>
      <c r="Q119" s="571">
        <f t="shared" si="4"/>
        <v>-2809523.8095238097</v>
      </c>
      <c r="R119" s="572">
        <f t="shared" si="5"/>
        <v>0</v>
      </c>
    </row>
    <row r="120" spans="1:18" ht="35.1" customHeight="1">
      <c r="A120" s="564" t="s">
        <v>402</v>
      </c>
      <c r="B120" s="565" t="s">
        <v>403</v>
      </c>
      <c r="C120" s="565" t="s">
        <v>420</v>
      </c>
      <c r="D120" s="566">
        <v>4</v>
      </c>
      <c r="E120" s="566">
        <v>24711600</v>
      </c>
      <c r="F120" s="566">
        <v>6177900</v>
      </c>
      <c r="G120" s="566">
        <v>17</v>
      </c>
      <c r="H120" s="566">
        <v>48286260</v>
      </c>
      <c r="I120" s="570">
        <f t="shared" si="0"/>
        <v>2840368.2352941176</v>
      </c>
      <c r="J120" s="566">
        <v>17</v>
      </c>
      <c r="K120" s="566">
        <v>48286260</v>
      </c>
      <c r="L120" s="570">
        <f t="shared" si="1"/>
        <v>2840368.2352941176</v>
      </c>
      <c r="M120" s="573">
        <v>0</v>
      </c>
      <c r="N120" s="566">
        <v>0</v>
      </c>
      <c r="O120" s="566">
        <v>0</v>
      </c>
      <c r="P120" s="566">
        <v>0</v>
      </c>
      <c r="Q120" s="566">
        <v>0</v>
      </c>
      <c r="R120" s="566">
        <v>0</v>
      </c>
    </row>
    <row r="121" spans="1:18" ht="35.1" customHeight="1">
      <c r="A121" s="564" t="s">
        <v>176</v>
      </c>
      <c r="B121" s="565" t="s">
        <v>177</v>
      </c>
      <c r="C121" s="565" t="s">
        <v>417</v>
      </c>
      <c r="D121" s="566">
        <v>9</v>
      </c>
      <c r="E121" s="566">
        <v>988567</v>
      </c>
      <c r="F121" s="566">
        <v>109841</v>
      </c>
      <c r="G121" s="566">
        <v>3</v>
      </c>
      <c r="H121" s="566">
        <v>15000000</v>
      </c>
      <c r="I121" s="570">
        <f t="shared" si="0"/>
        <v>5000000</v>
      </c>
      <c r="J121" s="566">
        <v>3</v>
      </c>
      <c r="K121" s="566">
        <v>12287000</v>
      </c>
      <c r="L121" s="570">
        <f t="shared" si="1"/>
        <v>4095666.6666666665</v>
      </c>
      <c r="M121" s="573">
        <v>2</v>
      </c>
      <c r="N121" s="566">
        <v>2783736</v>
      </c>
      <c r="O121" s="570">
        <f t="shared" si="2"/>
        <v>1391868</v>
      </c>
      <c r="P121" s="571">
        <f t="shared" si="3"/>
        <v>1282027</v>
      </c>
      <c r="Q121" s="571">
        <f t="shared" si="4"/>
        <v>-3608132</v>
      </c>
      <c r="R121" s="572">
        <f t="shared" si="5"/>
        <v>1391865</v>
      </c>
    </row>
    <row r="122" spans="1:18" ht="35.1" customHeight="1">
      <c r="A122" s="564" t="s">
        <v>406</v>
      </c>
      <c r="B122" s="565" t="s">
        <v>421</v>
      </c>
      <c r="C122" s="565" t="s">
        <v>417</v>
      </c>
      <c r="D122" s="566">
        <v>1</v>
      </c>
      <c r="E122" s="566">
        <v>39514950</v>
      </c>
      <c r="F122" s="566">
        <v>39514950</v>
      </c>
      <c r="G122" s="566">
        <v>9</v>
      </c>
      <c r="H122" s="566">
        <v>165650000</v>
      </c>
      <c r="I122" s="570">
        <f t="shared" si="0"/>
        <v>18405555.555555556</v>
      </c>
      <c r="J122" s="566">
        <v>9</v>
      </c>
      <c r="K122" s="566">
        <v>161900000</v>
      </c>
      <c r="L122" s="570">
        <f t="shared" si="1"/>
        <v>17988888.888888888</v>
      </c>
      <c r="M122" s="573">
        <v>9</v>
      </c>
      <c r="N122" s="566">
        <v>161900000</v>
      </c>
      <c r="O122" s="570">
        <f t="shared" si="2"/>
        <v>17988888.888888888</v>
      </c>
      <c r="P122" s="571">
        <f t="shared" si="3"/>
        <v>-21526061.111111112</v>
      </c>
      <c r="Q122" s="571">
        <f t="shared" si="4"/>
        <v>-416666.66666666791</v>
      </c>
      <c r="R122" s="572">
        <f t="shared" si="5"/>
        <v>17988879.888888888</v>
      </c>
    </row>
    <row r="123" spans="1:18" ht="35.1" customHeight="1">
      <c r="A123" s="381" t="s">
        <v>633</v>
      </c>
      <c r="B123" s="149" t="s">
        <v>634</v>
      </c>
      <c r="C123" s="565" t="s">
        <v>656</v>
      </c>
      <c r="D123" s="566"/>
      <c r="E123" s="566"/>
      <c r="F123" s="566"/>
      <c r="G123" s="566"/>
      <c r="H123" s="566"/>
      <c r="I123" s="570"/>
      <c r="J123" s="566">
        <v>9</v>
      </c>
      <c r="K123" s="566">
        <v>3100000</v>
      </c>
      <c r="L123" s="570">
        <f t="shared" si="1"/>
        <v>344444.44444444444</v>
      </c>
      <c r="M123" s="573">
        <v>9</v>
      </c>
      <c r="N123" s="566">
        <v>1650541</v>
      </c>
      <c r="O123" s="570">
        <f t="shared" si="2"/>
        <v>183393.44444444444</v>
      </c>
      <c r="P123" s="571">
        <f t="shared" si="3"/>
        <v>183393.44444444444</v>
      </c>
      <c r="Q123" s="571">
        <f t="shared" si="4"/>
        <v>183393.44444444444</v>
      </c>
      <c r="R123" s="572">
        <f t="shared" si="5"/>
        <v>183384.44444444444</v>
      </c>
    </row>
    <row r="124" spans="1:18" ht="35.1" customHeight="1">
      <c r="A124" s="381" t="s">
        <v>635</v>
      </c>
      <c r="B124" s="149" t="s">
        <v>636</v>
      </c>
      <c r="C124" s="565" t="s">
        <v>656</v>
      </c>
      <c r="D124" s="566"/>
      <c r="E124" s="566"/>
      <c r="F124" s="566"/>
      <c r="G124" s="566"/>
      <c r="H124" s="566"/>
      <c r="I124" s="570"/>
      <c r="J124" s="566">
        <v>9</v>
      </c>
      <c r="K124" s="566">
        <v>650000</v>
      </c>
      <c r="L124" s="570">
        <f t="shared" si="1"/>
        <v>72222.222222222219</v>
      </c>
      <c r="M124" s="573">
        <v>0</v>
      </c>
      <c r="N124" s="566">
        <v>0</v>
      </c>
      <c r="O124" s="570">
        <v>0</v>
      </c>
      <c r="P124" s="571">
        <v>0</v>
      </c>
      <c r="Q124" s="571">
        <v>0</v>
      </c>
      <c r="R124" s="572">
        <v>0</v>
      </c>
    </row>
    <row r="125" spans="1:18" ht="35.1" customHeight="1">
      <c r="A125" s="564" t="s">
        <v>407</v>
      </c>
      <c r="B125" s="565" t="s">
        <v>408</v>
      </c>
      <c r="C125" s="565" t="s">
        <v>422</v>
      </c>
      <c r="D125" s="566">
        <v>2657</v>
      </c>
      <c r="E125" s="566">
        <v>110496550</v>
      </c>
      <c r="F125" s="566">
        <v>41587</v>
      </c>
      <c r="G125" s="566">
        <v>7</v>
      </c>
      <c r="H125" s="566">
        <v>9350000</v>
      </c>
      <c r="I125" s="570">
        <f t="shared" si="0"/>
        <v>1335714.2857142857</v>
      </c>
      <c r="J125" s="566">
        <v>7</v>
      </c>
      <c r="K125" s="566">
        <v>9350000</v>
      </c>
      <c r="L125" s="570">
        <f t="shared" si="1"/>
        <v>1335714.2857142857</v>
      </c>
      <c r="M125" s="573">
        <v>0</v>
      </c>
      <c r="N125" s="566">
        <v>0</v>
      </c>
      <c r="O125" s="566">
        <v>0</v>
      </c>
      <c r="P125" s="566">
        <v>0</v>
      </c>
      <c r="Q125" s="566">
        <v>0</v>
      </c>
      <c r="R125" s="566">
        <v>0</v>
      </c>
    </row>
    <row r="126" spans="1:18" ht="35.1" customHeight="1">
      <c r="A126" s="574" t="s">
        <v>645</v>
      </c>
      <c r="B126" s="575" t="s">
        <v>646</v>
      </c>
      <c r="C126" s="565" t="s">
        <v>657</v>
      </c>
      <c r="D126" s="566"/>
      <c r="E126" s="566"/>
      <c r="F126" s="566"/>
      <c r="G126" s="566"/>
      <c r="H126" s="566"/>
      <c r="I126" s="570"/>
      <c r="J126" s="566">
        <v>3</v>
      </c>
      <c r="K126" s="566">
        <v>152180000</v>
      </c>
      <c r="L126" s="570">
        <f t="shared" si="1"/>
        <v>50726666.666666664</v>
      </c>
      <c r="M126" s="573">
        <v>2</v>
      </c>
      <c r="N126" s="566">
        <v>0</v>
      </c>
      <c r="O126" s="566">
        <v>0</v>
      </c>
      <c r="P126" s="566">
        <v>0</v>
      </c>
      <c r="Q126" s="566">
        <v>0</v>
      </c>
      <c r="R126" s="566">
        <v>0</v>
      </c>
    </row>
    <row r="127" spans="1:18" ht="35.1" customHeight="1">
      <c r="A127" s="574" t="s">
        <v>647</v>
      </c>
      <c r="B127" s="575" t="s">
        <v>648</v>
      </c>
      <c r="C127" s="565" t="s">
        <v>658</v>
      </c>
      <c r="D127" s="566"/>
      <c r="E127" s="566"/>
      <c r="F127" s="566"/>
      <c r="G127" s="566"/>
      <c r="H127" s="566"/>
      <c r="I127" s="570"/>
      <c r="J127" s="566">
        <v>700</v>
      </c>
      <c r="K127" s="566">
        <v>28820000</v>
      </c>
      <c r="L127" s="570">
        <f t="shared" si="1"/>
        <v>41171.428571428572</v>
      </c>
      <c r="M127" s="573">
        <v>0</v>
      </c>
      <c r="N127" s="566">
        <v>0</v>
      </c>
      <c r="O127" s="566">
        <v>0</v>
      </c>
      <c r="P127" s="566">
        <v>0</v>
      </c>
      <c r="Q127" s="566">
        <v>0</v>
      </c>
      <c r="R127" s="566">
        <v>0</v>
      </c>
    </row>
    <row r="128" spans="1:18" ht="35.1" customHeight="1">
      <c r="A128" s="574" t="s">
        <v>649</v>
      </c>
      <c r="B128" s="575" t="s">
        <v>650</v>
      </c>
      <c r="C128" s="565" t="s">
        <v>659</v>
      </c>
      <c r="D128" s="566"/>
      <c r="E128" s="566"/>
      <c r="F128" s="566"/>
      <c r="G128" s="566"/>
      <c r="H128" s="566"/>
      <c r="I128" s="570"/>
      <c r="J128" s="566">
        <v>6</v>
      </c>
      <c r="K128" s="566">
        <v>10000000</v>
      </c>
      <c r="L128" s="570">
        <f t="shared" si="1"/>
        <v>1666666.6666666667</v>
      </c>
      <c r="M128" s="573">
        <v>0</v>
      </c>
      <c r="N128" s="566">
        <v>0</v>
      </c>
      <c r="O128" s="566">
        <v>0</v>
      </c>
      <c r="P128" s="566">
        <v>0</v>
      </c>
      <c r="Q128" s="566">
        <v>0</v>
      </c>
      <c r="R128" s="566">
        <v>0</v>
      </c>
    </row>
    <row r="129" spans="1:18" ht="35.1" customHeight="1">
      <c r="A129" s="574" t="s">
        <v>651</v>
      </c>
      <c r="B129" s="575" t="s">
        <v>652</v>
      </c>
      <c r="C129" s="565" t="s">
        <v>660</v>
      </c>
      <c r="D129" s="566"/>
      <c r="E129" s="566"/>
      <c r="F129" s="566"/>
      <c r="G129" s="566"/>
      <c r="H129" s="566"/>
      <c r="I129" s="570"/>
      <c r="J129" s="566">
        <v>1</v>
      </c>
      <c r="K129" s="566">
        <v>100000000</v>
      </c>
      <c r="L129" s="570">
        <f t="shared" si="1"/>
        <v>100000000</v>
      </c>
      <c r="M129" s="573">
        <v>0</v>
      </c>
      <c r="N129" s="566">
        <v>0</v>
      </c>
      <c r="O129" s="566">
        <v>0</v>
      </c>
      <c r="P129" s="566">
        <v>0</v>
      </c>
      <c r="Q129" s="566">
        <v>0</v>
      </c>
      <c r="R129" s="566">
        <v>0</v>
      </c>
    </row>
    <row r="130" spans="1:18" ht="35.1" customHeight="1">
      <c r="A130" s="564" t="s">
        <v>97</v>
      </c>
      <c r="B130" s="565" t="s">
        <v>6</v>
      </c>
      <c r="C130" s="565"/>
      <c r="D130" s="566"/>
      <c r="E130" s="576">
        <v>7910639124.4099998</v>
      </c>
      <c r="F130" s="576"/>
      <c r="G130" s="576"/>
      <c r="H130" s="576">
        <f>SUM(H109:H125)</f>
        <v>9572240000</v>
      </c>
      <c r="I130" s="577"/>
      <c r="J130" s="576"/>
      <c r="K130" s="576">
        <f>SUM(K109:K129)</f>
        <v>9649677000</v>
      </c>
      <c r="L130" s="578"/>
      <c r="M130" s="577"/>
      <c r="N130" s="576">
        <f>SUM(N109:N125)</f>
        <v>5457879022</v>
      </c>
      <c r="O130" s="573"/>
      <c r="P130" s="573"/>
      <c r="Q130" s="571">
        <f t="shared" si="4"/>
        <v>0</v>
      </c>
      <c r="R130" s="572">
        <f t="shared" si="5"/>
        <v>0</v>
      </c>
    </row>
    <row r="131" spans="1:18" ht="35.1" customHeight="1" thickBot="1">
      <c r="A131" s="1789" t="s">
        <v>98</v>
      </c>
      <c r="B131" s="1789"/>
      <c r="C131" s="137"/>
      <c r="D131" s="138"/>
      <c r="E131" s="137"/>
      <c r="F131" s="138"/>
      <c r="G131" s="137"/>
      <c r="H131" s="138"/>
      <c r="I131" s="139"/>
      <c r="J131" s="137"/>
      <c r="K131" s="138"/>
      <c r="L131" s="139"/>
      <c r="M131" s="137"/>
      <c r="N131" s="138"/>
      <c r="O131" s="139"/>
      <c r="P131" s="137"/>
      <c r="Q131" s="138"/>
      <c r="R131" s="205"/>
    </row>
    <row r="132" spans="1:18" ht="35.1" customHeight="1" thickTop="1">
      <c r="A132" s="1790"/>
      <c r="B132" s="1790"/>
      <c r="C132" s="1790"/>
      <c r="D132" s="1790"/>
      <c r="E132" s="1790"/>
      <c r="F132" s="1790"/>
      <c r="G132" s="1790"/>
      <c r="H132" s="1790"/>
      <c r="I132" s="1790"/>
      <c r="J132" s="1790"/>
      <c r="K132" s="1790"/>
      <c r="L132" s="1790"/>
      <c r="M132" s="1790"/>
      <c r="N132" s="1790"/>
      <c r="O132" s="1790"/>
      <c r="P132" s="1790"/>
      <c r="Q132" s="1790"/>
      <c r="R132" s="1790"/>
    </row>
    <row r="133" spans="1:18" ht="35.1" customHeight="1">
      <c r="A133" s="579"/>
      <c r="B133" s="580"/>
      <c r="C133" s="580"/>
      <c r="D133" s="580"/>
      <c r="E133" s="580"/>
      <c r="F133" s="580"/>
      <c r="G133" s="580"/>
      <c r="H133" s="580"/>
      <c r="I133" s="580"/>
      <c r="J133" s="580"/>
      <c r="K133" s="580"/>
      <c r="L133" s="580"/>
      <c r="M133" s="580"/>
      <c r="N133" s="580"/>
      <c r="O133" s="580"/>
      <c r="P133" s="580"/>
      <c r="Q133" s="580"/>
      <c r="R133" s="580"/>
    </row>
    <row r="134" spans="1:18" ht="35.1" customHeight="1">
      <c r="A134" s="581"/>
      <c r="B134" s="581"/>
      <c r="C134" s="1804" t="s">
        <v>586</v>
      </c>
      <c r="D134" s="1805"/>
      <c r="E134" s="582" t="s">
        <v>577</v>
      </c>
      <c r="F134" s="1803"/>
      <c r="G134" s="1803"/>
      <c r="H134" s="1805" t="s">
        <v>576</v>
      </c>
      <c r="I134" s="1805"/>
      <c r="J134" s="1800" t="s">
        <v>577</v>
      </c>
      <c r="K134" s="1801"/>
      <c r="L134" s="1802"/>
      <c r="M134" s="1802"/>
      <c r="N134" s="1802"/>
      <c r="O134" s="580"/>
      <c r="P134" s="580"/>
      <c r="Q134" s="580"/>
      <c r="R134" s="580"/>
    </row>
    <row r="135" spans="1:18" ht="35.1" customHeight="1">
      <c r="A135" s="581"/>
      <c r="B135" s="581"/>
      <c r="C135" s="1804"/>
      <c r="D135" s="1805"/>
      <c r="E135" s="582" t="s">
        <v>579</v>
      </c>
      <c r="F135" s="1803"/>
      <c r="G135" s="1803"/>
      <c r="H135" s="1805"/>
      <c r="I135" s="1805"/>
      <c r="J135" s="1800" t="s">
        <v>579</v>
      </c>
      <c r="K135" s="1801"/>
      <c r="L135" s="1802"/>
      <c r="M135" s="1802"/>
      <c r="N135" s="1802"/>
      <c r="O135" s="580"/>
      <c r="P135" s="580"/>
      <c r="Q135" s="580"/>
      <c r="R135" s="580"/>
    </row>
    <row r="136" spans="1:18" ht="35.1" customHeight="1">
      <c r="A136" s="581"/>
      <c r="B136" s="581"/>
      <c r="C136" s="1804"/>
      <c r="D136" s="1805"/>
      <c r="E136" s="582" t="s">
        <v>580</v>
      </c>
      <c r="F136" s="1803"/>
      <c r="G136" s="1803"/>
      <c r="H136" s="1805"/>
      <c r="I136" s="1805"/>
      <c r="J136" s="1800" t="s">
        <v>580</v>
      </c>
      <c r="K136" s="1801"/>
      <c r="L136" s="1802"/>
      <c r="M136" s="1802"/>
      <c r="N136" s="1802"/>
      <c r="O136" s="580"/>
      <c r="P136" s="580"/>
      <c r="Q136" s="580"/>
      <c r="R136" s="580"/>
    </row>
    <row r="137" spans="1:18" ht="35.1" customHeight="1">
      <c r="A137" s="583"/>
      <c r="B137" s="583"/>
      <c r="C137" s="583"/>
      <c r="D137" s="583"/>
      <c r="E137" s="583"/>
      <c r="F137" s="583"/>
      <c r="G137" s="583"/>
      <c r="H137" s="583"/>
      <c r="I137" s="583"/>
      <c r="J137" s="583"/>
      <c r="K137" s="583"/>
      <c r="L137" s="583"/>
      <c r="M137" s="583"/>
      <c r="N137" s="583"/>
      <c r="O137" s="583"/>
      <c r="P137" s="583"/>
      <c r="Q137" s="583"/>
      <c r="R137" s="583"/>
    </row>
    <row r="138" spans="1:18" ht="35.1" customHeight="1"/>
    <row r="139" spans="1:18" ht="35.1" customHeight="1">
      <c r="A139" s="586"/>
      <c r="B139" s="585"/>
      <c r="C139" s="585"/>
      <c r="D139" s="585"/>
      <c r="E139" s="585"/>
      <c r="F139" s="585"/>
      <c r="G139" s="585"/>
      <c r="H139" s="585"/>
      <c r="I139" s="613"/>
      <c r="J139" s="585"/>
      <c r="K139" s="585"/>
      <c r="L139" s="585"/>
      <c r="M139" s="585"/>
      <c r="N139" s="585"/>
      <c r="O139" s="585"/>
      <c r="P139" s="585"/>
      <c r="Q139" s="585"/>
      <c r="R139" s="585"/>
    </row>
    <row r="140" spans="1:18" ht="35.1" customHeight="1">
      <c r="A140" s="1806" t="s">
        <v>146</v>
      </c>
      <c r="B140" s="1806"/>
      <c r="C140" s="1806"/>
      <c r="D140" s="1806"/>
      <c r="E140" s="1806"/>
      <c r="F140" s="1806"/>
      <c r="G140" s="1806"/>
      <c r="H140" s="1806"/>
      <c r="I140" s="1806"/>
      <c r="J140" s="1806"/>
      <c r="K140" s="1806"/>
      <c r="L140" s="1806"/>
      <c r="M140" s="1806"/>
      <c r="N140" s="1806"/>
      <c r="O140" s="1806"/>
      <c r="P140" s="1806"/>
      <c r="Q140" s="1806"/>
      <c r="R140" s="1806"/>
    </row>
    <row r="141" spans="1:18" ht="35.1" customHeight="1" thickBot="1">
      <c r="A141" s="1807" t="s">
        <v>582</v>
      </c>
      <c r="B141" s="1807"/>
      <c r="C141" s="1807"/>
      <c r="D141" s="1807"/>
      <c r="E141" s="1807"/>
      <c r="F141" s="1807"/>
      <c r="G141" s="1807"/>
      <c r="H141" s="1807"/>
      <c r="I141" s="1807"/>
      <c r="J141" s="1807"/>
      <c r="K141" s="1807"/>
      <c r="L141" s="1807"/>
      <c r="M141" s="1807"/>
      <c r="N141" s="1807"/>
      <c r="O141" s="1807"/>
      <c r="P141" s="1807"/>
      <c r="Q141" s="1807"/>
      <c r="R141" s="1807"/>
    </row>
    <row r="142" spans="1:18" ht="35.1" customHeight="1" thickTop="1" thickBot="1">
      <c r="A142" s="1808" t="s">
        <v>0</v>
      </c>
      <c r="B142" s="1809" t="s">
        <v>28</v>
      </c>
      <c r="C142" s="1809" t="s">
        <v>45</v>
      </c>
      <c r="D142" s="1809" t="s">
        <v>147</v>
      </c>
      <c r="E142" s="1810" t="s">
        <v>80</v>
      </c>
      <c r="F142" s="1810"/>
      <c r="G142" s="1809" t="s">
        <v>46</v>
      </c>
      <c r="H142" s="1809" t="s">
        <v>148</v>
      </c>
      <c r="I142" s="1811" t="s">
        <v>5</v>
      </c>
      <c r="J142" s="1811"/>
      <c r="K142" s="1811"/>
      <c r="L142" s="1811"/>
      <c r="M142" s="1811"/>
      <c r="N142" s="1811"/>
      <c r="O142" s="1811"/>
      <c r="P142" s="1811"/>
      <c r="Q142" s="1811"/>
      <c r="R142" s="1811"/>
    </row>
    <row r="143" spans="1:18" ht="35.1" customHeight="1" thickTop="1" thickBot="1">
      <c r="A143" s="1808"/>
      <c r="B143" s="1809"/>
      <c r="C143" s="1809"/>
      <c r="D143" s="1809"/>
      <c r="E143" s="1810"/>
      <c r="F143" s="1810"/>
      <c r="G143" s="1809"/>
      <c r="H143" s="1809"/>
      <c r="I143" s="1812" t="s">
        <v>6</v>
      </c>
      <c r="J143" s="587" t="s">
        <v>464</v>
      </c>
      <c r="K143" s="587" t="s">
        <v>465</v>
      </c>
      <c r="L143" s="587" t="s">
        <v>457</v>
      </c>
      <c r="M143" s="587" t="s">
        <v>458</v>
      </c>
      <c r="N143" s="587" t="s">
        <v>459</v>
      </c>
      <c r="O143" s="602" t="s">
        <v>460</v>
      </c>
      <c r="P143" s="587" t="s">
        <v>461</v>
      </c>
      <c r="Q143" s="587" t="s">
        <v>462</v>
      </c>
      <c r="R143" s="588" t="s">
        <v>463</v>
      </c>
    </row>
    <row r="144" spans="1:18" ht="35.1" customHeight="1" thickTop="1">
      <c r="A144" s="1808"/>
      <c r="B144" s="1809"/>
      <c r="C144" s="1809"/>
      <c r="D144" s="1809"/>
      <c r="E144" s="1810"/>
      <c r="F144" s="1810"/>
      <c r="G144" s="1809"/>
      <c r="H144" s="1809"/>
      <c r="I144" s="1812"/>
      <c r="J144" s="598" t="s">
        <v>467</v>
      </c>
      <c r="K144" s="598" t="s">
        <v>468</v>
      </c>
      <c r="L144" s="598" t="s">
        <v>8</v>
      </c>
      <c r="M144" s="598" t="s">
        <v>469</v>
      </c>
      <c r="N144" s="598" t="s">
        <v>470</v>
      </c>
      <c r="O144" s="603" t="s">
        <v>471</v>
      </c>
      <c r="P144" s="598" t="s">
        <v>472</v>
      </c>
      <c r="Q144" s="598" t="s">
        <v>473</v>
      </c>
      <c r="R144" s="599" t="s">
        <v>149</v>
      </c>
    </row>
    <row r="145" spans="1:18" ht="35.1" customHeight="1">
      <c r="A145" s="589" t="s">
        <v>433</v>
      </c>
      <c r="B145" s="590" t="s">
        <v>455</v>
      </c>
      <c r="C145" s="591" t="s">
        <v>33</v>
      </c>
      <c r="D145" s="615" t="s">
        <v>375</v>
      </c>
      <c r="E145" s="1777" t="s">
        <v>376</v>
      </c>
      <c r="F145" s="1777"/>
      <c r="G145" s="592" t="s">
        <v>11</v>
      </c>
      <c r="H145" s="593"/>
      <c r="I145" s="614">
        <v>6705240000</v>
      </c>
      <c r="J145" s="594">
        <v>0</v>
      </c>
      <c r="K145" s="594">
        <v>0</v>
      </c>
      <c r="L145" s="594">
        <v>5622365000</v>
      </c>
      <c r="M145" s="594">
        <v>962275000</v>
      </c>
      <c r="N145" s="594">
        <v>0</v>
      </c>
      <c r="O145" s="604">
        <v>0</v>
      </c>
      <c r="P145" s="594">
        <v>0</v>
      </c>
      <c r="Q145" s="594">
        <v>600000</v>
      </c>
      <c r="R145" s="595">
        <v>120000000</v>
      </c>
    </row>
    <row r="146" spans="1:18" ht="35.1" customHeight="1">
      <c r="A146" s="589" t="s">
        <v>433</v>
      </c>
      <c r="B146" s="590" t="s">
        <v>455</v>
      </c>
      <c r="C146" s="591" t="s">
        <v>33</v>
      </c>
      <c r="D146" s="596" t="s">
        <v>375</v>
      </c>
      <c r="E146" s="1777" t="s">
        <v>376</v>
      </c>
      <c r="F146" s="1777"/>
      <c r="G146" s="597" t="s">
        <v>12</v>
      </c>
      <c r="H146" s="593"/>
      <c r="I146" s="608">
        <v>6713390000</v>
      </c>
      <c r="J146" s="594">
        <v>0</v>
      </c>
      <c r="K146" s="594">
        <v>0</v>
      </c>
      <c r="L146" s="600">
        <v>5622365000</v>
      </c>
      <c r="M146" s="600">
        <v>962275000</v>
      </c>
      <c r="N146" s="600">
        <v>0</v>
      </c>
      <c r="O146" s="605">
        <v>0</v>
      </c>
      <c r="P146" s="600">
        <v>0</v>
      </c>
      <c r="Q146" s="600">
        <v>600000</v>
      </c>
      <c r="R146" s="601">
        <v>128150000</v>
      </c>
    </row>
    <row r="147" spans="1:18" ht="35.1" customHeight="1">
      <c r="A147" s="589" t="s">
        <v>433</v>
      </c>
      <c r="B147" s="590" t="s">
        <v>455</v>
      </c>
      <c r="C147" s="591" t="s">
        <v>33</v>
      </c>
      <c r="D147" s="596" t="s">
        <v>375</v>
      </c>
      <c r="E147" s="1777" t="s">
        <v>376</v>
      </c>
      <c r="F147" s="1777"/>
      <c r="G147" s="597" t="s">
        <v>13</v>
      </c>
      <c r="H147" s="593"/>
      <c r="I147" s="608">
        <v>4214628740</v>
      </c>
      <c r="J147" s="594">
        <v>0</v>
      </c>
      <c r="K147" s="594">
        <v>0</v>
      </c>
      <c r="L147" s="600">
        <v>3556053040</v>
      </c>
      <c r="M147" s="600">
        <v>590101221</v>
      </c>
      <c r="N147" s="600">
        <v>0</v>
      </c>
      <c r="O147" s="605">
        <v>0</v>
      </c>
      <c r="P147" s="600">
        <v>0</v>
      </c>
      <c r="Q147" s="600">
        <v>499988</v>
      </c>
      <c r="R147" s="601">
        <v>67974491</v>
      </c>
    </row>
    <row r="148" spans="1:18" ht="35.1" customHeight="1">
      <c r="A148" s="589" t="s">
        <v>433</v>
      </c>
      <c r="B148" s="590" t="s">
        <v>455</v>
      </c>
      <c r="C148" s="591" t="s">
        <v>33</v>
      </c>
      <c r="D148" s="615" t="s">
        <v>377</v>
      </c>
      <c r="E148" s="1777" t="s">
        <v>378</v>
      </c>
      <c r="F148" s="1777"/>
      <c r="G148" s="592" t="s">
        <v>11</v>
      </c>
      <c r="H148" s="593"/>
      <c r="I148" s="614">
        <v>2035400000</v>
      </c>
      <c r="J148" s="594">
        <v>0</v>
      </c>
      <c r="K148" s="594">
        <v>0</v>
      </c>
      <c r="L148" s="594">
        <v>0</v>
      </c>
      <c r="M148" s="594">
        <v>0</v>
      </c>
      <c r="N148" s="594">
        <v>2035400000</v>
      </c>
      <c r="O148" s="606">
        <v>0</v>
      </c>
      <c r="P148" s="594">
        <v>0</v>
      </c>
      <c r="Q148" s="594">
        <v>0</v>
      </c>
      <c r="R148" s="595">
        <v>0</v>
      </c>
    </row>
    <row r="149" spans="1:18" ht="35.1" customHeight="1">
      <c r="A149" s="589" t="s">
        <v>433</v>
      </c>
      <c r="B149" s="590" t="s">
        <v>455</v>
      </c>
      <c r="C149" s="591" t="s">
        <v>33</v>
      </c>
      <c r="D149" s="596" t="s">
        <v>377</v>
      </c>
      <c r="E149" s="1777" t="s">
        <v>378</v>
      </c>
      <c r="F149" s="1777"/>
      <c r="G149" s="597" t="s">
        <v>12</v>
      </c>
      <c r="H149" s="593"/>
      <c r="I149" s="608">
        <v>2035400000</v>
      </c>
      <c r="J149" s="594">
        <v>0</v>
      </c>
      <c r="K149" s="594">
        <v>0</v>
      </c>
      <c r="L149" s="594">
        <v>0</v>
      </c>
      <c r="M149" s="594">
        <v>0</v>
      </c>
      <c r="N149" s="600">
        <v>2035400000</v>
      </c>
      <c r="O149" s="606">
        <v>0</v>
      </c>
      <c r="P149" s="594">
        <v>0</v>
      </c>
      <c r="Q149" s="594">
        <v>0</v>
      </c>
      <c r="R149" s="595">
        <v>0</v>
      </c>
    </row>
    <row r="150" spans="1:18" ht="35.1" customHeight="1">
      <c r="A150" s="589" t="s">
        <v>433</v>
      </c>
      <c r="B150" s="590" t="s">
        <v>455</v>
      </c>
      <c r="C150" s="591" t="s">
        <v>33</v>
      </c>
      <c r="D150" s="596" t="s">
        <v>377</v>
      </c>
      <c r="E150" s="1777" t="s">
        <v>378</v>
      </c>
      <c r="F150" s="1777"/>
      <c r="G150" s="597" t="s">
        <v>13</v>
      </c>
      <c r="H150" s="593"/>
      <c r="I150" s="608">
        <v>1040330007</v>
      </c>
      <c r="J150" s="594">
        <v>0</v>
      </c>
      <c r="K150" s="594">
        <v>0</v>
      </c>
      <c r="L150" s="594">
        <v>0</v>
      </c>
      <c r="M150" s="594">
        <v>0</v>
      </c>
      <c r="N150" s="594">
        <v>1040330007</v>
      </c>
      <c r="O150" s="606">
        <v>0</v>
      </c>
      <c r="P150" s="594">
        <v>0</v>
      </c>
      <c r="Q150" s="594">
        <v>0</v>
      </c>
      <c r="R150" s="595">
        <v>0</v>
      </c>
    </row>
    <row r="151" spans="1:18" ht="35.1" customHeight="1">
      <c r="A151" s="589" t="s">
        <v>433</v>
      </c>
      <c r="B151" s="590" t="s">
        <v>455</v>
      </c>
      <c r="C151" s="591" t="s">
        <v>33</v>
      </c>
      <c r="D151" s="615" t="s">
        <v>379</v>
      </c>
      <c r="E151" s="1777" t="s">
        <v>380</v>
      </c>
      <c r="F151" s="1777"/>
      <c r="G151" s="592" t="s">
        <v>11</v>
      </c>
      <c r="H151" s="593"/>
      <c r="I151" s="614">
        <v>7500000</v>
      </c>
      <c r="J151" s="594">
        <v>0</v>
      </c>
      <c r="K151" s="594">
        <v>0</v>
      </c>
      <c r="L151" s="594">
        <v>0</v>
      </c>
      <c r="M151" s="594">
        <v>0</v>
      </c>
      <c r="N151" s="594">
        <v>7500000</v>
      </c>
      <c r="O151" s="606">
        <v>0</v>
      </c>
      <c r="P151" s="594">
        <v>0</v>
      </c>
      <c r="Q151" s="594">
        <v>0</v>
      </c>
      <c r="R151" s="595">
        <v>0</v>
      </c>
    </row>
    <row r="152" spans="1:18" ht="35.1" customHeight="1">
      <c r="A152" s="589" t="s">
        <v>433</v>
      </c>
      <c r="B152" s="590" t="s">
        <v>455</v>
      </c>
      <c r="C152" s="591" t="s">
        <v>33</v>
      </c>
      <c r="D152" s="596" t="s">
        <v>379</v>
      </c>
      <c r="E152" s="1777" t="s">
        <v>380</v>
      </c>
      <c r="F152" s="1777"/>
      <c r="G152" s="597" t="s">
        <v>12</v>
      </c>
      <c r="H152" s="593"/>
      <c r="I152" s="608">
        <v>7500000</v>
      </c>
      <c r="J152" s="594">
        <v>0</v>
      </c>
      <c r="K152" s="594">
        <v>0</v>
      </c>
      <c r="L152" s="594">
        <v>0</v>
      </c>
      <c r="M152" s="594">
        <v>0</v>
      </c>
      <c r="N152" s="600">
        <v>7500000</v>
      </c>
      <c r="O152" s="606">
        <v>0</v>
      </c>
      <c r="P152" s="594">
        <v>0</v>
      </c>
      <c r="Q152" s="594">
        <v>0</v>
      </c>
      <c r="R152" s="595">
        <v>0</v>
      </c>
    </row>
    <row r="153" spans="1:18" ht="35.1" customHeight="1">
      <c r="A153" s="589" t="s">
        <v>433</v>
      </c>
      <c r="B153" s="590" t="s">
        <v>455</v>
      </c>
      <c r="C153" s="591" t="s">
        <v>33</v>
      </c>
      <c r="D153" s="596" t="s">
        <v>379</v>
      </c>
      <c r="E153" s="1777" t="s">
        <v>380</v>
      </c>
      <c r="F153" s="1777"/>
      <c r="G153" s="597" t="s">
        <v>13</v>
      </c>
      <c r="H153" s="593"/>
      <c r="I153" s="608">
        <v>4361577</v>
      </c>
      <c r="J153" s="594">
        <v>0</v>
      </c>
      <c r="K153" s="594">
        <v>0</v>
      </c>
      <c r="L153" s="594">
        <v>0</v>
      </c>
      <c r="M153" s="594">
        <v>0</v>
      </c>
      <c r="N153" s="594">
        <v>4361577</v>
      </c>
      <c r="O153" s="606">
        <v>0</v>
      </c>
      <c r="P153" s="594">
        <v>0</v>
      </c>
      <c r="Q153" s="594">
        <v>0</v>
      </c>
      <c r="R153" s="595">
        <v>0</v>
      </c>
    </row>
    <row r="154" spans="1:18" ht="35.1" customHeight="1">
      <c r="A154" s="589" t="s">
        <v>433</v>
      </c>
      <c r="B154" s="590" t="s">
        <v>455</v>
      </c>
      <c r="C154" s="591" t="s">
        <v>33</v>
      </c>
      <c r="D154" s="615" t="s">
        <v>381</v>
      </c>
      <c r="E154" s="1777" t="s">
        <v>382</v>
      </c>
      <c r="F154" s="1777"/>
      <c r="G154" s="592" t="s">
        <v>11</v>
      </c>
      <c r="H154" s="593"/>
      <c r="I154" s="614">
        <v>4500000</v>
      </c>
      <c r="J154" s="594">
        <v>0</v>
      </c>
      <c r="K154" s="594">
        <v>0</v>
      </c>
      <c r="L154" s="594">
        <v>0</v>
      </c>
      <c r="M154" s="594">
        <v>0</v>
      </c>
      <c r="N154" s="594">
        <v>4500000</v>
      </c>
      <c r="O154" s="606">
        <v>0</v>
      </c>
      <c r="P154" s="594">
        <v>0</v>
      </c>
      <c r="Q154" s="594">
        <v>0</v>
      </c>
      <c r="R154" s="595">
        <v>0</v>
      </c>
    </row>
    <row r="155" spans="1:18" ht="35.1" customHeight="1">
      <c r="A155" s="589" t="s">
        <v>433</v>
      </c>
      <c r="B155" s="590" t="s">
        <v>455</v>
      </c>
      <c r="C155" s="591" t="s">
        <v>33</v>
      </c>
      <c r="D155" s="596" t="s">
        <v>381</v>
      </c>
      <c r="E155" s="1777" t="s">
        <v>382</v>
      </c>
      <c r="F155" s="1777"/>
      <c r="G155" s="597" t="s">
        <v>12</v>
      </c>
      <c r="H155" s="593"/>
      <c r="I155" s="608">
        <v>4500000</v>
      </c>
      <c r="J155" s="594">
        <v>0</v>
      </c>
      <c r="K155" s="594">
        <v>0</v>
      </c>
      <c r="L155" s="594">
        <v>0</v>
      </c>
      <c r="M155" s="594">
        <v>0</v>
      </c>
      <c r="N155" s="594">
        <v>4500000</v>
      </c>
      <c r="O155" s="606">
        <v>0</v>
      </c>
      <c r="P155" s="594">
        <v>0</v>
      </c>
      <c r="Q155" s="594">
        <v>0</v>
      </c>
      <c r="R155" s="595">
        <v>0</v>
      </c>
    </row>
    <row r="156" spans="1:18" ht="35.1" customHeight="1">
      <c r="A156" s="589" t="s">
        <v>433</v>
      </c>
      <c r="B156" s="590" t="s">
        <v>455</v>
      </c>
      <c r="C156" s="591" t="s">
        <v>33</v>
      </c>
      <c r="D156" s="596" t="s">
        <v>381</v>
      </c>
      <c r="E156" s="1777" t="s">
        <v>382</v>
      </c>
      <c r="F156" s="1777"/>
      <c r="G156" s="597" t="s">
        <v>13</v>
      </c>
      <c r="H156" s="593"/>
      <c r="I156" s="608">
        <v>4037978</v>
      </c>
      <c r="J156" s="594">
        <v>0</v>
      </c>
      <c r="K156" s="594">
        <v>0</v>
      </c>
      <c r="L156" s="594">
        <v>0</v>
      </c>
      <c r="M156" s="594">
        <v>0</v>
      </c>
      <c r="N156" s="594">
        <v>4037978</v>
      </c>
      <c r="O156" s="604">
        <v>0</v>
      </c>
      <c r="P156" s="594">
        <v>0</v>
      </c>
      <c r="Q156" s="594">
        <v>0</v>
      </c>
      <c r="R156" s="595">
        <v>0</v>
      </c>
    </row>
    <row r="157" spans="1:18" ht="35.1" customHeight="1">
      <c r="A157" s="589" t="s">
        <v>433</v>
      </c>
      <c r="B157" s="590" t="s">
        <v>455</v>
      </c>
      <c r="C157" s="591" t="s">
        <v>33</v>
      </c>
      <c r="D157" s="615" t="s">
        <v>383</v>
      </c>
      <c r="E157" s="1777" t="s">
        <v>384</v>
      </c>
      <c r="F157" s="1777"/>
      <c r="G157" s="592" t="s">
        <v>11</v>
      </c>
      <c r="H157" s="593"/>
      <c r="I157" s="614">
        <v>108600000</v>
      </c>
      <c r="J157" s="594">
        <v>0</v>
      </c>
      <c r="K157" s="594">
        <v>0</v>
      </c>
      <c r="L157" s="594">
        <v>0</v>
      </c>
      <c r="M157" s="594">
        <v>0</v>
      </c>
      <c r="N157" s="594">
        <v>108600000</v>
      </c>
      <c r="O157" s="604">
        <v>0</v>
      </c>
      <c r="P157" s="594">
        <v>0</v>
      </c>
      <c r="Q157" s="594">
        <v>0</v>
      </c>
      <c r="R157" s="595">
        <v>0</v>
      </c>
    </row>
    <row r="158" spans="1:18" ht="35.1" customHeight="1">
      <c r="A158" s="589" t="s">
        <v>433</v>
      </c>
      <c r="B158" s="590" t="s">
        <v>455</v>
      </c>
      <c r="C158" s="591" t="s">
        <v>33</v>
      </c>
      <c r="D158" s="596" t="s">
        <v>383</v>
      </c>
      <c r="E158" s="1777" t="s">
        <v>384</v>
      </c>
      <c r="F158" s="1777"/>
      <c r="G158" s="597" t="s">
        <v>12</v>
      </c>
      <c r="H158" s="593"/>
      <c r="I158" s="608">
        <v>108600000</v>
      </c>
      <c r="J158" s="594">
        <v>0</v>
      </c>
      <c r="K158" s="594">
        <v>0</v>
      </c>
      <c r="L158" s="594">
        <v>0</v>
      </c>
      <c r="M158" s="594">
        <v>0</v>
      </c>
      <c r="N158" s="594">
        <v>108600000</v>
      </c>
      <c r="O158" s="604">
        <v>0</v>
      </c>
      <c r="P158" s="594">
        <v>0</v>
      </c>
      <c r="Q158" s="594">
        <v>0</v>
      </c>
      <c r="R158" s="595">
        <v>0</v>
      </c>
    </row>
    <row r="159" spans="1:18" ht="35.1" customHeight="1">
      <c r="A159" s="589" t="s">
        <v>433</v>
      </c>
      <c r="B159" s="590" t="s">
        <v>455</v>
      </c>
      <c r="C159" s="591" t="s">
        <v>33</v>
      </c>
      <c r="D159" s="596" t="s">
        <v>383</v>
      </c>
      <c r="E159" s="1777" t="s">
        <v>384</v>
      </c>
      <c r="F159" s="1777"/>
      <c r="G159" s="597" t="s">
        <v>13</v>
      </c>
      <c r="H159" s="593"/>
      <c r="I159" s="608">
        <v>25608394</v>
      </c>
      <c r="J159" s="594">
        <v>0</v>
      </c>
      <c r="K159" s="594">
        <v>0</v>
      </c>
      <c r="L159" s="594">
        <v>0</v>
      </c>
      <c r="M159" s="594">
        <v>0</v>
      </c>
      <c r="N159" s="594">
        <v>25608394</v>
      </c>
      <c r="O159" s="604">
        <v>0</v>
      </c>
      <c r="P159" s="594">
        <v>0</v>
      </c>
      <c r="Q159" s="594">
        <v>0</v>
      </c>
      <c r="R159" s="595">
        <v>0</v>
      </c>
    </row>
    <row r="160" spans="1:18" ht="35.1" customHeight="1">
      <c r="A160" s="589" t="s">
        <v>433</v>
      </c>
      <c r="B160" s="590" t="s">
        <v>455</v>
      </c>
      <c r="C160" s="591" t="s">
        <v>33</v>
      </c>
      <c r="D160" s="615" t="s">
        <v>385</v>
      </c>
      <c r="E160" s="1777" t="s">
        <v>386</v>
      </c>
      <c r="F160" s="1777"/>
      <c r="G160" s="592" t="s">
        <v>11</v>
      </c>
      <c r="H160" s="593"/>
      <c r="I160" s="614">
        <v>10000000</v>
      </c>
      <c r="J160" s="594">
        <v>0</v>
      </c>
      <c r="K160" s="594">
        <v>0</v>
      </c>
      <c r="L160" s="594">
        <v>0</v>
      </c>
      <c r="M160" s="594">
        <v>0</v>
      </c>
      <c r="N160" s="594">
        <v>10000000</v>
      </c>
      <c r="O160" s="604">
        <v>0</v>
      </c>
      <c r="P160" s="594">
        <v>0</v>
      </c>
      <c r="Q160" s="594">
        <v>0</v>
      </c>
      <c r="R160" s="595">
        <v>0</v>
      </c>
    </row>
    <row r="161" spans="1:18" ht="35.1" customHeight="1">
      <c r="A161" s="589" t="s">
        <v>433</v>
      </c>
      <c r="B161" s="590" t="s">
        <v>455</v>
      </c>
      <c r="C161" s="591" t="s">
        <v>33</v>
      </c>
      <c r="D161" s="596" t="s">
        <v>385</v>
      </c>
      <c r="E161" s="1777" t="s">
        <v>386</v>
      </c>
      <c r="F161" s="1777"/>
      <c r="G161" s="597" t="s">
        <v>12</v>
      </c>
      <c r="H161" s="593"/>
      <c r="I161" s="608">
        <v>10000000</v>
      </c>
      <c r="J161" s="594">
        <v>0</v>
      </c>
      <c r="K161" s="594">
        <v>0</v>
      </c>
      <c r="L161" s="594">
        <v>0</v>
      </c>
      <c r="M161" s="594">
        <v>0</v>
      </c>
      <c r="N161" s="594">
        <v>10000000</v>
      </c>
      <c r="O161" s="604">
        <v>0</v>
      </c>
      <c r="P161" s="594">
        <v>0</v>
      </c>
      <c r="Q161" s="594">
        <v>0</v>
      </c>
      <c r="R161" s="595">
        <v>0</v>
      </c>
    </row>
    <row r="162" spans="1:18" ht="35.1" customHeight="1">
      <c r="A162" s="589" t="s">
        <v>433</v>
      </c>
      <c r="B162" s="590" t="s">
        <v>455</v>
      </c>
      <c r="C162" s="591" t="s">
        <v>33</v>
      </c>
      <c r="D162" s="596" t="s">
        <v>385</v>
      </c>
      <c r="E162" s="1777" t="s">
        <v>386</v>
      </c>
      <c r="F162" s="1777"/>
      <c r="G162" s="597" t="s">
        <v>13</v>
      </c>
      <c r="H162" s="593"/>
      <c r="I162" s="608">
        <v>2578049</v>
      </c>
      <c r="J162" s="594">
        <v>0</v>
      </c>
      <c r="K162" s="594">
        <v>0</v>
      </c>
      <c r="L162" s="594">
        <v>0</v>
      </c>
      <c r="M162" s="594">
        <v>0</v>
      </c>
      <c r="N162" s="594">
        <v>2578049</v>
      </c>
      <c r="O162" s="604">
        <v>0</v>
      </c>
      <c r="P162" s="594">
        <v>0</v>
      </c>
      <c r="Q162" s="594">
        <v>0</v>
      </c>
      <c r="R162" s="595">
        <v>0</v>
      </c>
    </row>
    <row r="163" spans="1:18" ht="35.1" customHeight="1">
      <c r="A163" s="589" t="s">
        <v>433</v>
      </c>
      <c r="B163" s="590" t="s">
        <v>455</v>
      </c>
      <c r="C163" s="591" t="s">
        <v>33</v>
      </c>
      <c r="D163" s="615" t="s">
        <v>387</v>
      </c>
      <c r="E163" s="1777" t="s">
        <v>388</v>
      </c>
      <c r="F163" s="1777"/>
      <c r="G163" s="592" t="s">
        <v>11</v>
      </c>
      <c r="H163" s="593"/>
      <c r="I163" s="614">
        <v>500000</v>
      </c>
      <c r="J163" s="594">
        <v>0</v>
      </c>
      <c r="K163" s="594">
        <v>0</v>
      </c>
      <c r="L163" s="594">
        <v>0</v>
      </c>
      <c r="M163" s="594">
        <v>0</v>
      </c>
      <c r="N163" s="594">
        <v>500000</v>
      </c>
      <c r="O163" s="604">
        <v>0</v>
      </c>
      <c r="P163" s="594">
        <v>0</v>
      </c>
      <c r="Q163" s="594">
        <v>0</v>
      </c>
      <c r="R163" s="595">
        <v>0</v>
      </c>
    </row>
    <row r="164" spans="1:18" ht="35.1" customHeight="1">
      <c r="A164" s="589" t="s">
        <v>433</v>
      </c>
      <c r="B164" s="590" t="s">
        <v>455</v>
      </c>
      <c r="C164" s="591" t="s">
        <v>33</v>
      </c>
      <c r="D164" s="596" t="s">
        <v>387</v>
      </c>
      <c r="E164" s="1777" t="s">
        <v>388</v>
      </c>
      <c r="F164" s="1777"/>
      <c r="G164" s="597" t="s">
        <v>12</v>
      </c>
      <c r="H164" s="593"/>
      <c r="I164" s="608">
        <v>500000</v>
      </c>
      <c r="J164" s="594">
        <v>0</v>
      </c>
      <c r="K164" s="594">
        <v>0</v>
      </c>
      <c r="L164" s="594">
        <v>0</v>
      </c>
      <c r="M164" s="594">
        <v>0</v>
      </c>
      <c r="N164" s="594">
        <v>500000</v>
      </c>
      <c r="O164" s="604">
        <v>0</v>
      </c>
      <c r="P164" s="594">
        <v>0</v>
      </c>
      <c r="Q164" s="594">
        <v>0</v>
      </c>
      <c r="R164" s="595">
        <v>0</v>
      </c>
    </row>
    <row r="165" spans="1:18" ht="35.1" customHeight="1">
      <c r="A165" s="589" t="s">
        <v>433</v>
      </c>
      <c r="B165" s="590" t="s">
        <v>455</v>
      </c>
      <c r="C165" s="591" t="s">
        <v>33</v>
      </c>
      <c r="D165" s="596" t="s">
        <v>387</v>
      </c>
      <c r="E165" s="1777" t="s">
        <v>388</v>
      </c>
      <c r="F165" s="1777"/>
      <c r="G165" s="597" t="s">
        <v>13</v>
      </c>
      <c r="H165" s="593"/>
      <c r="I165" s="608">
        <v>0</v>
      </c>
      <c r="J165" s="594">
        <v>0</v>
      </c>
      <c r="K165" s="594">
        <v>0</v>
      </c>
      <c r="L165" s="594">
        <v>0</v>
      </c>
      <c r="M165" s="594">
        <v>0</v>
      </c>
      <c r="N165" s="594">
        <v>0</v>
      </c>
      <c r="O165" s="604">
        <v>0</v>
      </c>
      <c r="P165" s="594">
        <v>0</v>
      </c>
      <c r="Q165" s="594">
        <v>0</v>
      </c>
      <c r="R165" s="595">
        <v>0</v>
      </c>
    </row>
    <row r="166" spans="1:18" ht="35.1" customHeight="1">
      <c r="A166" s="589" t="s">
        <v>433</v>
      </c>
      <c r="B166" s="590" t="s">
        <v>455</v>
      </c>
      <c r="C166" s="591" t="s">
        <v>33</v>
      </c>
      <c r="D166" s="615" t="s">
        <v>389</v>
      </c>
      <c r="E166" s="1777" t="s">
        <v>390</v>
      </c>
      <c r="F166" s="1777"/>
      <c r="G166" s="592" t="s">
        <v>11</v>
      </c>
      <c r="H166" s="593"/>
      <c r="I166" s="614">
        <v>500000</v>
      </c>
      <c r="J166" s="594">
        <v>0</v>
      </c>
      <c r="K166" s="594">
        <v>0</v>
      </c>
      <c r="L166" s="594">
        <v>0</v>
      </c>
      <c r="M166" s="594">
        <v>0</v>
      </c>
      <c r="N166" s="594">
        <v>500000</v>
      </c>
      <c r="O166" s="604">
        <v>0</v>
      </c>
      <c r="P166" s="594">
        <v>0</v>
      </c>
      <c r="Q166" s="594">
        <v>0</v>
      </c>
      <c r="R166" s="595">
        <v>0</v>
      </c>
    </row>
    <row r="167" spans="1:18" ht="35.1" customHeight="1">
      <c r="A167" s="589" t="s">
        <v>433</v>
      </c>
      <c r="B167" s="590" t="s">
        <v>455</v>
      </c>
      <c r="C167" s="591" t="s">
        <v>33</v>
      </c>
      <c r="D167" s="596" t="s">
        <v>389</v>
      </c>
      <c r="E167" s="1777" t="s">
        <v>390</v>
      </c>
      <c r="F167" s="1777"/>
      <c r="G167" s="597" t="s">
        <v>12</v>
      </c>
      <c r="H167" s="593"/>
      <c r="I167" s="608">
        <v>500000</v>
      </c>
      <c r="J167" s="594">
        <v>0</v>
      </c>
      <c r="K167" s="594">
        <v>0</v>
      </c>
      <c r="L167" s="594">
        <v>0</v>
      </c>
      <c r="M167" s="594">
        <v>0</v>
      </c>
      <c r="N167" s="594">
        <v>500000</v>
      </c>
      <c r="O167" s="604">
        <v>0</v>
      </c>
      <c r="P167" s="594">
        <v>0</v>
      </c>
      <c r="Q167" s="594">
        <v>0</v>
      </c>
      <c r="R167" s="595">
        <v>0</v>
      </c>
    </row>
    <row r="168" spans="1:18" ht="35.1" customHeight="1">
      <c r="A168" s="589" t="s">
        <v>433</v>
      </c>
      <c r="B168" s="590" t="s">
        <v>455</v>
      </c>
      <c r="C168" s="591" t="s">
        <v>33</v>
      </c>
      <c r="D168" s="596" t="s">
        <v>389</v>
      </c>
      <c r="E168" s="1777" t="s">
        <v>390</v>
      </c>
      <c r="F168" s="1777"/>
      <c r="G168" s="597" t="s">
        <v>13</v>
      </c>
      <c r="H168" s="593"/>
      <c r="I168" s="608">
        <v>0</v>
      </c>
      <c r="J168" s="594">
        <v>0</v>
      </c>
      <c r="K168" s="594">
        <v>0</v>
      </c>
      <c r="L168" s="594">
        <v>0</v>
      </c>
      <c r="M168" s="594">
        <v>0</v>
      </c>
      <c r="N168" s="594">
        <v>0</v>
      </c>
      <c r="O168" s="604">
        <v>0</v>
      </c>
      <c r="P168" s="594">
        <v>0</v>
      </c>
      <c r="Q168" s="594">
        <v>0</v>
      </c>
      <c r="R168" s="595">
        <v>0</v>
      </c>
    </row>
    <row r="169" spans="1:18" ht="35.1" customHeight="1">
      <c r="A169" s="589" t="s">
        <v>433</v>
      </c>
      <c r="B169" s="590" t="s">
        <v>455</v>
      </c>
      <c r="C169" s="591" t="s">
        <v>33</v>
      </c>
      <c r="D169" s="596" t="s">
        <v>633</v>
      </c>
      <c r="E169" s="591" t="s">
        <v>634</v>
      </c>
      <c r="F169" s="591"/>
      <c r="G169" s="592" t="s">
        <v>11</v>
      </c>
      <c r="H169" s="593"/>
      <c r="I169" s="608">
        <v>0</v>
      </c>
      <c r="J169" s="594">
        <v>0</v>
      </c>
      <c r="K169" s="594">
        <v>0</v>
      </c>
      <c r="L169" s="594">
        <v>0</v>
      </c>
      <c r="M169" s="594">
        <v>0</v>
      </c>
      <c r="N169" s="594">
        <v>0</v>
      </c>
      <c r="O169" s="604">
        <v>0</v>
      </c>
      <c r="P169" s="594">
        <v>0</v>
      </c>
      <c r="Q169" s="594">
        <v>0</v>
      </c>
      <c r="R169" s="595">
        <v>0</v>
      </c>
    </row>
    <row r="170" spans="1:18" ht="35.1" customHeight="1">
      <c r="A170" s="589" t="s">
        <v>433</v>
      </c>
      <c r="B170" s="590" t="s">
        <v>455</v>
      </c>
      <c r="C170" s="591" t="s">
        <v>33</v>
      </c>
      <c r="D170" s="596" t="s">
        <v>633</v>
      </c>
      <c r="E170" s="591" t="s">
        <v>634</v>
      </c>
      <c r="F170" s="591"/>
      <c r="G170" s="597" t="s">
        <v>12</v>
      </c>
      <c r="H170" s="593"/>
      <c r="I170" s="608">
        <v>3100000</v>
      </c>
      <c r="J170" s="594">
        <v>0</v>
      </c>
      <c r="K170" s="594">
        <v>3100000</v>
      </c>
      <c r="L170" s="594">
        <v>0</v>
      </c>
      <c r="M170" s="594">
        <v>0</v>
      </c>
      <c r="N170" s="594">
        <v>0</v>
      </c>
      <c r="O170" s="604">
        <v>0</v>
      </c>
      <c r="P170" s="594">
        <v>0</v>
      </c>
      <c r="Q170" s="594">
        <v>0</v>
      </c>
      <c r="R170" s="595">
        <v>0</v>
      </c>
    </row>
    <row r="171" spans="1:18" ht="35.1" customHeight="1">
      <c r="A171" s="589" t="s">
        <v>433</v>
      </c>
      <c r="B171" s="590" t="s">
        <v>455</v>
      </c>
      <c r="C171" s="591" t="s">
        <v>33</v>
      </c>
      <c r="D171" s="596" t="s">
        <v>633</v>
      </c>
      <c r="E171" s="591" t="s">
        <v>634</v>
      </c>
      <c r="F171" s="591"/>
      <c r="G171" s="597" t="s">
        <v>13</v>
      </c>
      <c r="H171" s="593"/>
      <c r="I171" s="608">
        <v>1650541</v>
      </c>
      <c r="J171" s="594">
        <v>0</v>
      </c>
      <c r="K171" s="594">
        <v>1650541</v>
      </c>
      <c r="L171" s="594">
        <v>0</v>
      </c>
      <c r="M171" s="594">
        <v>0</v>
      </c>
      <c r="N171" s="594">
        <v>0</v>
      </c>
      <c r="O171" s="604">
        <v>0</v>
      </c>
      <c r="P171" s="594">
        <v>0</v>
      </c>
      <c r="Q171" s="594">
        <v>0</v>
      </c>
      <c r="R171" s="595">
        <v>0</v>
      </c>
    </row>
    <row r="172" spans="1:18" ht="35.1" customHeight="1">
      <c r="A172" s="589" t="s">
        <v>433</v>
      </c>
      <c r="B172" s="590" t="s">
        <v>455</v>
      </c>
      <c r="C172" s="591" t="s">
        <v>33</v>
      </c>
      <c r="D172" s="615" t="s">
        <v>635</v>
      </c>
      <c r="E172" s="609" t="s">
        <v>636</v>
      </c>
      <c r="F172" s="591"/>
      <c r="G172" s="592" t="s">
        <v>11</v>
      </c>
      <c r="H172" s="593"/>
      <c r="I172" s="608">
        <v>0</v>
      </c>
      <c r="J172" s="593">
        <v>0</v>
      </c>
      <c r="K172" s="593">
        <v>0</v>
      </c>
      <c r="L172" s="593">
        <v>0</v>
      </c>
      <c r="M172" s="593">
        <v>0</v>
      </c>
      <c r="N172" s="593">
        <v>0</v>
      </c>
      <c r="O172" s="593">
        <v>0</v>
      </c>
      <c r="P172" s="593">
        <v>0</v>
      </c>
      <c r="Q172" s="593">
        <v>0</v>
      </c>
      <c r="R172" s="593">
        <v>0</v>
      </c>
    </row>
    <row r="173" spans="1:18" ht="35.1" customHeight="1">
      <c r="A173" s="589" t="s">
        <v>433</v>
      </c>
      <c r="B173" s="590" t="s">
        <v>455</v>
      </c>
      <c r="C173" s="591" t="s">
        <v>33</v>
      </c>
      <c r="D173" s="596" t="s">
        <v>635</v>
      </c>
      <c r="E173" s="609" t="s">
        <v>636</v>
      </c>
      <c r="F173" s="591"/>
      <c r="G173" s="597" t="s">
        <v>12</v>
      </c>
      <c r="H173" s="593"/>
      <c r="I173" s="608">
        <v>650000</v>
      </c>
      <c r="J173" s="593">
        <v>0</v>
      </c>
      <c r="K173" s="610">
        <v>650000</v>
      </c>
      <c r="L173" s="593">
        <v>0</v>
      </c>
      <c r="M173" s="593">
        <v>0</v>
      </c>
      <c r="N173" s="593">
        <v>0</v>
      </c>
      <c r="O173" s="593">
        <v>0</v>
      </c>
      <c r="P173" s="593">
        <v>0</v>
      </c>
      <c r="Q173" s="593">
        <v>0</v>
      </c>
      <c r="R173" s="593">
        <v>0</v>
      </c>
    </row>
    <row r="174" spans="1:18" ht="35.1" customHeight="1">
      <c r="A174" s="589" t="s">
        <v>433</v>
      </c>
      <c r="B174" s="590" t="s">
        <v>455</v>
      </c>
      <c r="C174" s="591" t="s">
        <v>33</v>
      </c>
      <c r="D174" s="596" t="s">
        <v>635</v>
      </c>
      <c r="E174" s="609" t="s">
        <v>636</v>
      </c>
      <c r="F174" s="591"/>
      <c r="G174" s="597" t="s">
        <v>13</v>
      </c>
      <c r="H174" s="593"/>
      <c r="I174" s="608">
        <v>0</v>
      </c>
      <c r="J174" s="593">
        <v>0</v>
      </c>
      <c r="K174" s="593">
        <v>0</v>
      </c>
      <c r="L174" s="593">
        <v>0</v>
      </c>
      <c r="M174" s="593">
        <v>0</v>
      </c>
      <c r="N174" s="593">
        <v>0</v>
      </c>
      <c r="O174" s="593">
        <v>0</v>
      </c>
      <c r="P174" s="593">
        <v>0</v>
      </c>
      <c r="Q174" s="593">
        <v>0</v>
      </c>
      <c r="R174" s="593">
        <v>0</v>
      </c>
    </row>
    <row r="175" spans="1:18" ht="35.1" customHeight="1">
      <c r="A175" s="589" t="s">
        <v>433</v>
      </c>
      <c r="B175" s="590" t="s">
        <v>455</v>
      </c>
      <c r="C175" s="591" t="s">
        <v>33</v>
      </c>
      <c r="D175" s="615" t="s">
        <v>425</v>
      </c>
      <c r="E175" s="1777" t="s">
        <v>426</v>
      </c>
      <c r="F175" s="1777"/>
      <c r="G175" s="592" t="s">
        <v>11</v>
      </c>
      <c r="H175" s="593"/>
      <c r="I175" s="614">
        <v>162713740</v>
      </c>
      <c r="J175" s="594">
        <v>0</v>
      </c>
      <c r="K175" s="594">
        <v>162713740</v>
      </c>
      <c r="L175" s="594">
        <v>0</v>
      </c>
      <c r="M175" s="594">
        <v>0</v>
      </c>
      <c r="N175" s="594">
        <v>0</v>
      </c>
      <c r="O175" s="604">
        <v>0</v>
      </c>
      <c r="P175" s="594">
        <v>0</v>
      </c>
      <c r="Q175" s="594">
        <v>0</v>
      </c>
      <c r="R175" s="595">
        <v>0</v>
      </c>
    </row>
    <row r="176" spans="1:18" ht="35.1" customHeight="1">
      <c r="A176" s="589" t="s">
        <v>433</v>
      </c>
      <c r="B176" s="590" t="s">
        <v>455</v>
      </c>
      <c r="C176" s="591" t="s">
        <v>33</v>
      </c>
      <c r="D176" s="596" t="s">
        <v>425</v>
      </c>
      <c r="E176" s="1777" t="s">
        <v>426</v>
      </c>
      <c r="F176" s="1777"/>
      <c r="G176" s="597" t="s">
        <v>12</v>
      </c>
      <c r="H176" s="593"/>
      <c r="I176" s="608">
        <v>2713740</v>
      </c>
      <c r="J176" s="594">
        <v>0</v>
      </c>
      <c r="K176" s="594">
        <v>2713740</v>
      </c>
      <c r="L176" s="594">
        <v>0</v>
      </c>
      <c r="M176" s="594">
        <v>0</v>
      </c>
      <c r="N176" s="594">
        <v>0</v>
      </c>
      <c r="O176" s="604">
        <v>0</v>
      </c>
      <c r="P176" s="594">
        <v>0</v>
      </c>
      <c r="Q176" s="594">
        <v>0</v>
      </c>
      <c r="R176" s="595">
        <v>0</v>
      </c>
    </row>
    <row r="177" spans="1:19" ht="35.1" customHeight="1">
      <c r="A177" s="589" t="s">
        <v>433</v>
      </c>
      <c r="B177" s="590" t="s">
        <v>455</v>
      </c>
      <c r="C177" s="591" t="s">
        <v>33</v>
      </c>
      <c r="D177" s="596" t="s">
        <v>425</v>
      </c>
      <c r="E177" s="1777" t="s">
        <v>426</v>
      </c>
      <c r="F177" s="1777"/>
      <c r="G177" s="597" t="s">
        <v>13</v>
      </c>
      <c r="H177" s="593"/>
      <c r="I177" s="608">
        <v>0</v>
      </c>
      <c r="J177" s="594">
        <v>0</v>
      </c>
      <c r="K177" s="594">
        <v>0</v>
      </c>
      <c r="L177" s="594">
        <v>0</v>
      </c>
      <c r="M177" s="594">
        <v>0</v>
      </c>
      <c r="N177" s="594">
        <v>0</v>
      </c>
      <c r="O177" s="604">
        <v>0</v>
      </c>
      <c r="P177" s="594">
        <v>0</v>
      </c>
      <c r="Q177" s="594">
        <v>0</v>
      </c>
      <c r="R177" s="595">
        <v>0</v>
      </c>
    </row>
    <row r="178" spans="1:19" ht="35.1" customHeight="1">
      <c r="A178" s="589" t="s">
        <v>433</v>
      </c>
      <c r="B178" s="590" t="s">
        <v>455</v>
      </c>
      <c r="C178" s="591" t="s">
        <v>33</v>
      </c>
      <c r="D178" s="615" t="s">
        <v>400</v>
      </c>
      <c r="E178" s="1777" t="s">
        <v>418</v>
      </c>
      <c r="F178" s="1777"/>
      <c r="G178" s="592" t="s">
        <v>11</v>
      </c>
      <c r="H178" s="593"/>
      <c r="I178" s="614">
        <v>240000000</v>
      </c>
      <c r="J178" s="594">
        <v>0</v>
      </c>
      <c r="K178" s="594">
        <v>240000000</v>
      </c>
      <c r="L178" s="594">
        <v>0</v>
      </c>
      <c r="M178" s="594">
        <v>0</v>
      </c>
      <c r="N178" s="594">
        <v>0</v>
      </c>
      <c r="O178" s="604">
        <v>0</v>
      </c>
      <c r="P178" s="594">
        <v>0</v>
      </c>
      <c r="Q178" s="594">
        <v>0</v>
      </c>
      <c r="R178" s="595">
        <v>0</v>
      </c>
    </row>
    <row r="179" spans="1:19" ht="35.1" customHeight="1">
      <c r="A179" s="589" t="s">
        <v>433</v>
      </c>
      <c r="B179" s="590" t="s">
        <v>455</v>
      </c>
      <c r="C179" s="591" t="s">
        <v>33</v>
      </c>
      <c r="D179" s="596" t="s">
        <v>400</v>
      </c>
      <c r="E179" s="1777" t="s">
        <v>418</v>
      </c>
      <c r="F179" s="1777"/>
      <c r="G179" s="597" t="s">
        <v>12</v>
      </c>
      <c r="H179" s="593"/>
      <c r="I179" s="608">
        <v>240000000</v>
      </c>
      <c r="J179" s="594">
        <v>0</v>
      </c>
      <c r="K179" s="594">
        <v>240000000</v>
      </c>
      <c r="L179" s="594">
        <v>0</v>
      </c>
      <c r="M179" s="594">
        <v>0</v>
      </c>
      <c r="N179" s="594">
        <v>0</v>
      </c>
      <c r="O179" s="604">
        <v>0</v>
      </c>
      <c r="P179" s="594">
        <v>0</v>
      </c>
      <c r="Q179" s="594">
        <v>0</v>
      </c>
      <c r="R179" s="595">
        <v>0</v>
      </c>
    </row>
    <row r="180" spans="1:19" ht="35.1" customHeight="1">
      <c r="A180" s="589" t="s">
        <v>433</v>
      </c>
      <c r="B180" s="590" t="s">
        <v>455</v>
      </c>
      <c r="C180" s="591" t="s">
        <v>33</v>
      </c>
      <c r="D180" s="596" t="s">
        <v>400</v>
      </c>
      <c r="E180" s="1777" t="s">
        <v>418</v>
      </c>
      <c r="F180" s="1777"/>
      <c r="G180" s="597" t="s">
        <v>13</v>
      </c>
      <c r="H180" s="593"/>
      <c r="I180" s="608">
        <v>0</v>
      </c>
      <c r="J180" s="594">
        <v>0</v>
      </c>
      <c r="K180" s="594">
        <v>0</v>
      </c>
      <c r="L180" s="594">
        <v>0</v>
      </c>
      <c r="M180" s="594">
        <v>0</v>
      </c>
      <c r="N180" s="594">
        <v>0</v>
      </c>
      <c r="O180" s="604">
        <v>0</v>
      </c>
      <c r="P180" s="594">
        <v>0</v>
      </c>
      <c r="Q180" s="594">
        <v>0</v>
      </c>
      <c r="R180" s="595">
        <v>0</v>
      </c>
    </row>
    <row r="181" spans="1:19" ht="35.1" customHeight="1">
      <c r="A181" s="589" t="s">
        <v>433</v>
      </c>
      <c r="B181" s="590" t="s">
        <v>455</v>
      </c>
      <c r="C181" s="591" t="s">
        <v>33</v>
      </c>
      <c r="D181" s="615" t="s">
        <v>505</v>
      </c>
      <c r="E181" s="1777" t="s">
        <v>508</v>
      </c>
      <c r="F181" s="1777"/>
      <c r="G181" s="592" t="s">
        <v>11</v>
      </c>
      <c r="H181" s="593"/>
      <c r="I181" s="614">
        <v>59000000</v>
      </c>
      <c r="J181" s="594">
        <v>0</v>
      </c>
      <c r="K181" s="594">
        <v>59000000</v>
      </c>
      <c r="L181" s="594">
        <v>0</v>
      </c>
      <c r="M181" s="594">
        <v>0</v>
      </c>
      <c r="N181" s="594">
        <v>0</v>
      </c>
      <c r="O181" s="604">
        <v>0</v>
      </c>
      <c r="P181" s="594">
        <v>0</v>
      </c>
      <c r="Q181" s="594">
        <v>0</v>
      </c>
      <c r="R181" s="595">
        <v>0</v>
      </c>
    </row>
    <row r="182" spans="1:19" ht="35.1" customHeight="1">
      <c r="A182" s="589" t="s">
        <v>433</v>
      </c>
      <c r="B182" s="590" t="s">
        <v>455</v>
      </c>
      <c r="C182" s="591" t="s">
        <v>33</v>
      </c>
      <c r="D182" s="596" t="s">
        <v>505</v>
      </c>
      <c r="E182" s="1777" t="s">
        <v>508</v>
      </c>
      <c r="F182" s="1777"/>
      <c r="G182" s="597" t="s">
        <v>12</v>
      </c>
      <c r="H182" s="593"/>
      <c r="I182" s="608">
        <v>0</v>
      </c>
      <c r="J182" s="594">
        <v>0</v>
      </c>
      <c r="K182" s="594">
        <v>0</v>
      </c>
      <c r="L182" s="594">
        <v>0</v>
      </c>
      <c r="M182" s="594">
        <v>0</v>
      </c>
      <c r="N182" s="594">
        <v>0</v>
      </c>
      <c r="O182" s="604">
        <v>0</v>
      </c>
      <c r="P182" s="594">
        <v>0</v>
      </c>
      <c r="Q182" s="594">
        <v>0</v>
      </c>
      <c r="R182" s="595">
        <v>0</v>
      </c>
    </row>
    <row r="183" spans="1:19" ht="35.1" customHeight="1">
      <c r="A183" s="589" t="s">
        <v>433</v>
      </c>
      <c r="B183" s="590" t="s">
        <v>455</v>
      </c>
      <c r="C183" s="591" t="s">
        <v>33</v>
      </c>
      <c r="D183" s="596" t="s">
        <v>505</v>
      </c>
      <c r="E183" s="1777" t="s">
        <v>508</v>
      </c>
      <c r="F183" s="1777"/>
      <c r="G183" s="597" t="s">
        <v>13</v>
      </c>
      <c r="H183" s="593"/>
      <c r="I183" s="608">
        <v>0</v>
      </c>
      <c r="J183" s="594">
        <v>0</v>
      </c>
      <c r="K183" s="594">
        <v>0</v>
      </c>
      <c r="L183" s="594">
        <v>0</v>
      </c>
      <c r="M183" s="594">
        <v>0</v>
      </c>
      <c r="N183" s="594">
        <v>0</v>
      </c>
      <c r="O183" s="604">
        <v>0</v>
      </c>
      <c r="P183" s="594">
        <v>0</v>
      </c>
      <c r="Q183" s="594">
        <v>0</v>
      </c>
      <c r="R183" s="595">
        <v>0</v>
      </c>
    </row>
    <row r="184" spans="1:19" ht="35.1" customHeight="1">
      <c r="A184" s="589" t="s">
        <v>433</v>
      </c>
      <c r="B184" s="590" t="s">
        <v>455</v>
      </c>
      <c r="C184" s="591" t="s">
        <v>33</v>
      </c>
      <c r="D184" s="615" t="s">
        <v>402</v>
      </c>
      <c r="E184" s="1777" t="s">
        <v>403</v>
      </c>
      <c r="F184" s="1777"/>
      <c r="G184" s="592" t="s">
        <v>11</v>
      </c>
      <c r="H184" s="593"/>
      <c r="I184" s="614">
        <v>48286260</v>
      </c>
      <c r="J184" s="594">
        <v>0</v>
      </c>
      <c r="K184" s="594">
        <v>48286260</v>
      </c>
      <c r="L184" s="594">
        <v>0</v>
      </c>
      <c r="M184" s="594">
        <v>0</v>
      </c>
      <c r="N184" s="594">
        <v>0</v>
      </c>
      <c r="O184" s="604">
        <v>0</v>
      </c>
      <c r="P184" s="594">
        <v>0</v>
      </c>
      <c r="Q184" s="594">
        <v>0</v>
      </c>
      <c r="R184" s="595">
        <v>0</v>
      </c>
    </row>
    <row r="185" spans="1:19" ht="35.1" customHeight="1">
      <c r="A185" s="589" t="s">
        <v>433</v>
      </c>
      <c r="B185" s="590" t="s">
        <v>455</v>
      </c>
      <c r="C185" s="591" t="s">
        <v>33</v>
      </c>
      <c r="D185" s="596" t="s">
        <v>402</v>
      </c>
      <c r="E185" s="1777" t="s">
        <v>403</v>
      </c>
      <c r="F185" s="1777"/>
      <c r="G185" s="597" t="s">
        <v>12</v>
      </c>
      <c r="H185" s="593"/>
      <c r="I185" s="608">
        <v>48286260</v>
      </c>
      <c r="J185" s="594">
        <v>0</v>
      </c>
      <c r="K185" s="594">
        <v>48286260</v>
      </c>
      <c r="L185" s="594">
        <v>0</v>
      </c>
      <c r="M185" s="594">
        <v>0</v>
      </c>
      <c r="N185" s="594">
        <v>0</v>
      </c>
      <c r="O185" s="604">
        <v>0</v>
      </c>
      <c r="P185" s="594">
        <v>0</v>
      </c>
      <c r="Q185" s="594">
        <v>0</v>
      </c>
      <c r="R185" s="595">
        <v>0</v>
      </c>
    </row>
    <row r="186" spans="1:19" ht="35.1" customHeight="1">
      <c r="A186" s="589" t="s">
        <v>433</v>
      </c>
      <c r="B186" s="590" t="s">
        <v>455</v>
      </c>
      <c r="C186" s="591" t="s">
        <v>33</v>
      </c>
      <c r="D186" s="596" t="s">
        <v>402</v>
      </c>
      <c r="E186" s="1777" t="s">
        <v>403</v>
      </c>
      <c r="F186" s="1777"/>
      <c r="G186" s="597" t="s">
        <v>13</v>
      </c>
      <c r="H186" s="593"/>
      <c r="I186" s="608">
        <v>0</v>
      </c>
      <c r="J186" s="594">
        <v>0</v>
      </c>
      <c r="K186" s="594"/>
      <c r="L186" s="594">
        <v>0</v>
      </c>
      <c r="M186" s="594">
        <v>0</v>
      </c>
      <c r="N186" s="594">
        <v>0</v>
      </c>
      <c r="O186" s="604">
        <v>0</v>
      </c>
      <c r="P186" s="594">
        <v>0</v>
      </c>
      <c r="Q186" s="594">
        <v>0</v>
      </c>
      <c r="R186" s="595">
        <v>0</v>
      </c>
    </row>
    <row r="187" spans="1:19" ht="35.1" customHeight="1">
      <c r="A187" s="589" t="s">
        <v>433</v>
      </c>
      <c r="B187" s="590" t="s">
        <v>455</v>
      </c>
      <c r="C187" s="591" t="s">
        <v>33</v>
      </c>
      <c r="D187" s="615" t="s">
        <v>176</v>
      </c>
      <c r="E187" s="1777" t="s">
        <v>177</v>
      </c>
      <c r="F187" s="1777"/>
      <c r="G187" s="592" t="s">
        <v>11</v>
      </c>
      <c r="H187" s="593"/>
      <c r="I187" s="614">
        <v>15000000</v>
      </c>
      <c r="J187" s="594">
        <v>0</v>
      </c>
      <c r="K187" s="594">
        <v>15000000</v>
      </c>
      <c r="L187" s="594">
        <v>0</v>
      </c>
      <c r="M187" s="594">
        <v>0</v>
      </c>
      <c r="N187" s="594">
        <v>0</v>
      </c>
      <c r="O187" s="604">
        <v>0</v>
      </c>
      <c r="P187" s="594">
        <v>0</v>
      </c>
      <c r="Q187" s="594">
        <v>0</v>
      </c>
      <c r="R187" s="595">
        <v>0</v>
      </c>
      <c r="S187" s="584"/>
    </row>
    <row r="188" spans="1:19" ht="35.1" customHeight="1">
      <c r="A188" s="589" t="s">
        <v>433</v>
      </c>
      <c r="B188" s="590" t="s">
        <v>455</v>
      </c>
      <c r="C188" s="591" t="s">
        <v>33</v>
      </c>
      <c r="D188" s="596" t="s">
        <v>176</v>
      </c>
      <c r="E188" s="1777" t="s">
        <v>177</v>
      </c>
      <c r="F188" s="1777"/>
      <c r="G188" s="597" t="s">
        <v>12</v>
      </c>
      <c r="H188" s="593"/>
      <c r="I188" s="608">
        <v>12287000</v>
      </c>
      <c r="J188" s="594">
        <v>0</v>
      </c>
      <c r="K188" s="594">
        <v>12287000</v>
      </c>
      <c r="L188" s="594">
        <v>0</v>
      </c>
      <c r="M188" s="594">
        <v>0</v>
      </c>
      <c r="N188" s="594">
        <v>0</v>
      </c>
      <c r="O188" s="604">
        <v>0</v>
      </c>
      <c r="P188" s="594">
        <v>0</v>
      </c>
      <c r="Q188" s="594">
        <v>0</v>
      </c>
      <c r="R188" s="595">
        <v>0</v>
      </c>
      <c r="S188" s="584"/>
    </row>
    <row r="189" spans="1:19" ht="35.1" customHeight="1">
      <c r="A189" s="589" t="s">
        <v>433</v>
      </c>
      <c r="B189" s="590" t="s">
        <v>455</v>
      </c>
      <c r="C189" s="591" t="s">
        <v>33</v>
      </c>
      <c r="D189" s="596" t="s">
        <v>176</v>
      </c>
      <c r="E189" s="1777" t="s">
        <v>177</v>
      </c>
      <c r="F189" s="1777"/>
      <c r="G189" s="597" t="s">
        <v>13</v>
      </c>
      <c r="H189" s="593"/>
      <c r="I189" s="608">
        <v>2783736</v>
      </c>
      <c r="J189" s="594">
        <v>2783736</v>
      </c>
      <c r="K189" s="594"/>
      <c r="L189" s="594">
        <v>0</v>
      </c>
      <c r="M189" s="594">
        <v>0</v>
      </c>
      <c r="N189" s="594">
        <v>0</v>
      </c>
      <c r="O189" s="604">
        <v>0</v>
      </c>
      <c r="P189" s="594">
        <v>0</v>
      </c>
      <c r="Q189" s="594">
        <v>0</v>
      </c>
      <c r="R189" s="595">
        <v>0</v>
      </c>
      <c r="S189" s="584"/>
    </row>
    <row r="190" spans="1:19" ht="35.1" customHeight="1">
      <c r="A190" s="589" t="s">
        <v>433</v>
      </c>
      <c r="B190" s="590" t="s">
        <v>455</v>
      </c>
      <c r="C190" s="591" t="s">
        <v>33</v>
      </c>
      <c r="D190" s="615" t="s">
        <v>406</v>
      </c>
      <c r="E190" s="1777" t="s">
        <v>421</v>
      </c>
      <c r="F190" s="1777"/>
      <c r="G190" s="592" t="s">
        <v>11</v>
      </c>
      <c r="H190" s="593"/>
      <c r="I190" s="614">
        <v>165650000</v>
      </c>
      <c r="J190" s="594">
        <v>0</v>
      </c>
      <c r="K190" s="594">
        <v>165650000</v>
      </c>
      <c r="L190" s="594">
        <v>0</v>
      </c>
      <c r="M190" s="594">
        <v>0</v>
      </c>
      <c r="N190" s="594">
        <v>0</v>
      </c>
      <c r="O190" s="604">
        <v>0</v>
      </c>
      <c r="P190" s="594">
        <v>0</v>
      </c>
      <c r="Q190" s="594">
        <v>0</v>
      </c>
      <c r="R190" s="595">
        <v>0</v>
      </c>
      <c r="S190" s="584"/>
    </row>
    <row r="191" spans="1:19" ht="35.1" customHeight="1">
      <c r="A191" s="589" t="s">
        <v>433</v>
      </c>
      <c r="B191" s="590" t="s">
        <v>455</v>
      </c>
      <c r="C191" s="591" t="s">
        <v>33</v>
      </c>
      <c r="D191" s="596" t="s">
        <v>406</v>
      </c>
      <c r="E191" s="1777" t="s">
        <v>421</v>
      </c>
      <c r="F191" s="1777"/>
      <c r="G191" s="597" t="s">
        <v>12</v>
      </c>
      <c r="H191" s="593"/>
      <c r="I191" s="608">
        <v>161900000</v>
      </c>
      <c r="J191" s="594">
        <v>0</v>
      </c>
      <c r="K191" s="594">
        <v>161900000</v>
      </c>
      <c r="L191" s="594">
        <v>0</v>
      </c>
      <c r="M191" s="594">
        <v>0</v>
      </c>
      <c r="N191" s="594">
        <v>0</v>
      </c>
      <c r="O191" s="604">
        <v>0</v>
      </c>
      <c r="P191" s="594">
        <v>0</v>
      </c>
      <c r="Q191" s="594">
        <v>0</v>
      </c>
      <c r="R191" s="595">
        <v>0</v>
      </c>
      <c r="S191" s="584"/>
    </row>
    <row r="192" spans="1:19" ht="35.1" customHeight="1">
      <c r="A192" s="589" t="s">
        <v>433</v>
      </c>
      <c r="B192" s="590" t="s">
        <v>455</v>
      </c>
      <c r="C192" s="591" t="s">
        <v>33</v>
      </c>
      <c r="D192" s="596" t="s">
        <v>406</v>
      </c>
      <c r="E192" s="1777" t="s">
        <v>421</v>
      </c>
      <c r="F192" s="1777"/>
      <c r="G192" s="597" t="s">
        <v>13</v>
      </c>
      <c r="H192" s="593"/>
      <c r="I192" s="608">
        <v>161900000</v>
      </c>
      <c r="J192" s="594">
        <v>0</v>
      </c>
      <c r="K192" s="594">
        <v>161900000</v>
      </c>
      <c r="L192" s="594">
        <v>0</v>
      </c>
      <c r="M192" s="594">
        <v>0</v>
      </c>
      <c r="N192" s="594">
        <v>0</v>
      </c>
      <c r="O192" s="604">
        <v>0</v>
      </c>
      <c r="P192" s="594">
        <v>0</v>
      </c>
      <c r="Q192" s="594">
        <v>0</v>
      </c>
      <c r="R192" s="595">
        <v>0</v>
      </c>
      <c r="S192" s="584"/>
    </row>
    <row r="193" spans="1:19" ht="35.1" customHeight="1">
      <c r="A193" s="589" t="s">
        <v>433</v>
      </c>
      <c r="B193" s="590" t="s">
        <v>455</v>
      </c>
      <c r="C193" s="591" t="s">
        <v>33</v>
      </c>
      <c r="D193" s="615" t="s">
        <v>407</v>
      </c>
      <c r="E193" s="1777" t="s">
        <v>408</v>
      </c>
      <c r="F193" s="1777"/>
      <c r="G193" s="592" t="s">
        <v>11</v>
      </c>
      <c r="H193" s="593"/>
      <c r="I193" s="614">
        <v>9350000</v>
      </c>
      <c r="J193" s="594">
        <v>0</v>
      </c>
      <c r="K193" s="594">
        <v>9350000</v>
      </c>
      <c r="L193" s="594">
        <v>0</v>
      </c>
      <c r="M193" s="594">
        <v>0</v>
      </c>
      <c r="N193" s="594">
        <v>0</v>
      </c>
      <c r="O193" s="604">
        <v>0</v>
      </c>
      <c r="P193" s="594">
        <v>0</v>
      </c>
      <c r="Q193" s="594">
        <v>0</v>
      </c>
      <c r="R193" s="595">
        <v>0</v>
      </c>
      <c r="S193" s="584"/>
    </row>
    <row r="194" spans="1:19" ht="35.1" customHeight="1">
      <c r="A194" s="589" t="s">
        <v>433</v>
      </c>
      <c r="B194" s="590" t="s">
        <v>455</v>
      </c>
      <c r="C194" s="591" t="s">
        <v>33</v>
      </c>
      <c r="D194" s="596" t="s">
        <v>407</v>
      </c>
      <c r="E194" s="1777" t="s">
        <v>408</v>
      </c>
      <c r="F194" s="1777"/>
      <c r="G194" s="597" t="s">
        <v>12</v>
      </c>
      <c r="H194" s="593"/>
      <c r="I194" s="608">
        <v>9350000</v>
      </c>
      <c r="J194" s="594">
        <v>0</v>
      </c>
      <c r="K194" s="594">
        <v>9350000</v>
      </c>
      <c r="L194" s="594">
        <v>0</v>
      </c>
      <c r="M194" s="594">
        <v>0</v>
      </c>
      <c r="N194" s="594">
        <v>0</v>
      </c>
      <c r="O194" s="604">
        <v>0</v>
      </c>
      <c r="P194" s="594">
        <v>0</v>
      </c>
      <c r="Q194" s="594">
        <v>0</v>
      </c>
      <c r="R194" s="595">
        <v>0</v>
      </c>
      <c r="S194" s="584"/>
    </row>
    <row r="195" spans="1:19" ht="35.1" customHeight="1">
      <c r="A195" s="589" t="s">
        <v>433</v>
      </c>
      <c r="B195" s="590" t="s">
        <v>455</v>
      </c>
      <c r="C195" s="591" t="s">
        <v>33</v>
      </c>
      <c r="D195" s="596" t="s">
        <v>407</v>
      </c>
      <c r="E195" s="1777" t="s">
        <v>408</v>
      </c>
      <c r="F195" s="1777"/>
      <c r="G195" s="597" t="s">
        <v>13</v>
      </c>
      <c r="H195" s="593"/>
      <c r="I195" s="608">
        <v>0</v>
      </c>
      <c r="J195" s="594">
        <v>0</v>
      </c>
      <c r="K195" s="594">
        <v>0</v>
      </c>
      <c r="L195" s="594">
        <v>0</v>
      </c>
      <c r="M195" s="594">
        <v>0</v>
      </c>
      <c r="N195" s="594">
        <v>0</v>
      </c>
      <c r="O195" s="604">
        <v>0</v>
      </c>
      <c r="P195" s="594">
        <v>0</v>
      </c>
      <c r="Q195" s="594">
        <v>0</v>
      </c>
      <c r="R195" s="595">
        <v>0</v>
      </c>
      <c r="S195" s="584"/>
    </row>
    <row r="196" spans="1:19" ht="35.1" customHeight="1">
      <c r="A196" s="589"/>
      <c r="B196" s="590"/>
      <c r="C196" s="591"/>
      <c r="D196" s="596"/>
      <c r="E196" s="1777" t="s">
        <v>150</v>
      </c>
      <c r="F196" s="1777"/>
      <c r="G196" s="592" t="s">
        <v>11</v>
      </c>
      <c r="H196" s="593"/>
      <c r="I196" s="614">
        <v>9572240000</v>
      </c>
      <c r="J196" s="594">
        <v>0</v>
      </c>
      <c r="K196" s="594">
        <v>700000000</v>
      </c>
      <c r="L196" s="594">
        <v>5622365000</v>
      </c>
      <c r="M196" s="594">
        <v>962275000</v>
      </c>
      <c r="N196" s="594">
        <v>2167000000</v>
      </c>
      <c r="O196" s="604">
        <v>0</v>
      </c>
      <c r="P196" s="594">
        <v>0</v>
      </c>
      <c r="Q196" s="594">
        <v>600000</v>
      </c>
      <c r="R196" s="595">
        <v>120000000</v>
      </c>
      <c r="S196" s="584"/>
    </row>
    <row r="197" spans="1:19" ht="35.1" customHeight="1">
      <c r="A197" s="589"/>
      <c r="B197" s="590"/>
      <c r="C197" s="591"/>
      <c r="D197" s="590"/>
      <c r="E197" s="1777" t="s">
        <v>150</v>
      </c>
      <c r="F197" s="1777"/>
      <c r="G197" s="607" t="s">
        <v>12</v>
      </c>
      <c r="H197" s="593"/>
      <c r="I197" s="611">
        <v>9358677000</v>
      </c>
      <c r="J197" s="600">
        <v>0</v>
      </c>
      <c r="K197" s="608">
        <v>478287000</v>
      </c>
      <c r="L197" s="608">
        <v>5622365000</v>
      </c>
      <c r="M197" s="608">
        <v>962275000</v>
      </c>
      <c r="N197" s="608">
        <v>2167000000</v>
      </c>
      <c r="O197" s="608">
        <v>0</v>
      </c>
      <c r="P197" s="608">
        <v>0</v>
      </c>
      <c r="Q197" s="608">
        <v>600000</v>
      </c>
      <c r="R197" s="612">
        <v>128150000</v>
      </c>
      <c r="S197" s="584"/>
    </row>
    <row r="198" spans="1:19" ht="35.1" customHeight="1">
      <c r="A198" s="589"/>
      <c r="B198" s="590"/>
      <c r="C198" s="591"/>
      <c r="D198" s="590"/>
      <c r="E198" s="1777" t="s">
        <v>150</v>
      </c>
      <c r="F198" s="1777"/>
      <c r="G198" s="607" t="s">
        <v>13</v>
      </c>
      <c r="H198" s="593"/>
      <c r="I198" s="611">
        <v>5457879022</v>
      </c>
      <c r="J198" s="600">
        <v>2783736</v>
      </c>
      <c r="K198" s="608">
        <v>163550541</v>
      </c>
      <c r="L198" s="608">
        <v>3556053040</v>
      </c>
      <c r="M198" s="608">
        <v>590101221</v>
      </c>
      <c r="N198" s="608">
        <v>1076916005</v>
      </c>
      <c r="O198" s="608">
        <v>0</v>
      </c>
      <c r="P198" s="608">
        <v>0</v>
      </c>
      <c r="Q198" s="608">
        <v>499988</v>
      </c>
      <c r="R198" s="608">
        <v>67974491</v>
      </c>
      <c r="S198" s="584"/>
    </row>
    <row r="199" spans="1:19" ht="35.1" customHeight="1"/>
    <row r="200" spans="1:19" ht="35.1" customHeight="1"/>
    <row r="201" spans="1:19" ht="35.1" customHeight="1" thickBot="1">
      <c r="A201" s="616"/>
      <c r="B201" s="616"/>
      <c r="C201" s="1814" t="s">
        <v>99</v>
      </c>
      <c r="D201" s="1814"/>
      <c r="E201" s="1814"/>
      <c r="F201" s="1814"/>
      <c r="G201" s="1814"/>
      <c r="H201" s="1814"/>
      <c r="I201" s="1814"/>
      <c r="J201" s="1814"/>
      <c r="K201" s="1814"/>
      <c r="L201" s="1814"/>
      <c r="M201" s="1814"/>
    </row>
    <row r="202" spans="1:19" ht="35.1" customHeight="1" thickTop="1">
      <c r="A202" s="1815"/>
      <c r="B202" s="1815"/>
      <c r="C202" s="617" t="s">
        <v>100</v>
      </c>
      <c r="D202" s="618" t="s">
        <v>101</v>
      </c>
      <c r="E202" s="618" t="s">
        <v>102</v>
      </c>
      <c r="F202" s="618" t="s">
        <v>103</v>
      </c>
      <c r="G202" s="618" t="s">
        <v>104</v>
      </c>
      <c r="H202" s="618" t="s">
        <v>105</v>
      </c>
      <c r="I202" s="618" t="s">
        <v>106</v>
      </c>
      <c r="J202" s="619">
        <v>2022</v>
      </c>
      <c r="K202" s="619">
        <v>2023</v>
      </c>
      <c r="L202" s="619">
        <v>2024</v>
      </c>
      <c r="M202" s="620">
        <v>2025</v>
      </c>
    </row>
    <row r="203" spans="1:19" ht="35.1" customHeight="1">
      <c r="A203" s="616"/>
      <c r="B203" s="616"/>
      <c r="C203" s="621" t="s">
        <v>433</v>
      </c>
      <c r="D203" s="622" t="s">
        <v>455</v>
      </c>
      <c r="E203" s="623" t="s">
        <v>33</v>
      </c>
      <c r="F203" s="622"/>
      <c r="G203" s="622" t="s">
        <v>375</v>
      </c>
      <c r="H203" s="624" t="s">
        <v>376</v>
      </c>
      <c r="I203" s="625" t="s">
        <v>107</v>
      </c>
      <c r="J203" s="626">
        <v>4588</v>
      </c>
      <c r="K203" s="626">
        <v>4588</v>
      </c>
      <c r="L203" s="626">
        <v>4588</v>
      </c>
      <c r="M203" s="627">
        <v>4559</v>
      </c>
    </row>
    <row r="204" spans="1:19" ht="35.1" customHeight="1">
      <c r="A204" s="616"/>
      <c r="B204" s="616"/>
      <c r="C204" s="621" t="s">
        <v>433</v>
      </c>
      <c r="D204" s="622" t="s">
        <v>455</v>
      </c>
      <c r="E204" s="623" t="s">
        <v>33</v>
      </c>
      <c r="F204" s="622"/>
      <c r="G204" s="622" t="s">
        <v>375</v>
      </c>
      <c r="H204" s="624" t="s">
        <v>376</v>
      </c>
      <c r="I204" s="624" t="s">
        <v>108</v>
      </c>
      <c r="J204" s="626">
        <v>4572000000</v>
      </c>
      <c r="K204" s="626">
        <v>5065400000</v>
      </c>
      <c r="L204" s="626">
        <v>5753132000</v>
      </c>
      <c r="M204" s="628">
        <v>6705240000</v>
      </c>
    </row>
    <row r="205" spans="1:19" ht="35.1" customHeight="1">
      <c r="A205" s="616"/>
      <c r="B205" s="616"/>
      <c r="C205" s="621" t="s">
        <v>433</v>
      </c>
      <c r="D205" s="622" t="s">
        <v>455</v>
      </c>
      <c r="E205" s="623" t="s">
        <v>33</v>
      </c>
      <c r="F205" s="622"/>
      <c r="G205" s="622" t="s">
        <v>375</v>
      </c>
      <c r="H205" s="624" t="s">
        <v>376</v>
      </c>
      <c r="I205" s="624" t="s">
        <v>109</v>
      </c>
      <c r="J205" s="626">
        <v>996513</v>
      </c>
      <c r="K205" s="626">
        <v>1104054</v>
      </c>
      <c r="L205" s="626">
        <v>1253952</v>
      </c>
      <c r="M205" s="628">
        <v>1470769.9056810704</v>
      </c>
    </row>
    <row r="206" spans="1:19" ht="35.1" customHeight="1">
      <c r="A206" s="616"/>
      <c r="B206" s="616"/>
      <c r="C206" s="621"/>
      <c r="D206" s="622"/>
      <c r="E206" s="623"/>
      <c r="F206" s="622"/>
      <c r="G206" s="622"/>
      <c r="H206" s="629" t="s">
        <v>110</v>
      </c>
      <c r="I206" s="630"/>
      <c r="J206" s="631"/>
      <c r="K206" s="631">
        <v>107541</v>
      </c>
      <c r="L206" s="631">
        <v>149898</v>
      </c>
      <c r="M206" s="632">
        <v>216817.90568107041</v>
      </c>
    </row>
    <row r="207" spans="1:19" ht="35.1" customHeight="1">
      <c r="A207" s="616"/>
      <c r="B207" s="616"/>
      <c r="C207" s="621" t="s">
        <v>433</v>
      </c>
      <c r="D207" s="622" t="s">
        <v>455</v>
      </c>
      <c r="E207" s="623" t="s">
        <v>33</v>
      </c>
      <c r="F207" s="622"/>
      <c r="G207" s="622" t="s">
        <v>375</v>
      </c>
      <c r="H207" s="624" t="s">
        <v>376</v>
      </c>
      <c r="I207" s="625" t="s">
        <v>111</v>
      </c>
      <c r="J207" s="626">
        <v>4588</v>
      </c>
      <c r="K207" s="626">
        <v>4588</v>
      </c>
      <c r="L207" s="626">
        <v>4588</v>
      </c>
      <c r="M207" s="628">
        <v>4559</v>
      </c>
    </row>
    <row r="208" spans="1:19" ht="35.1" customHeight="1">
      <c r="A208" s="616"/>
      <c r="B208" s="616"/>
      <c r="C208" s="621" t="s">
        <v>433</v>
      </c>
      <c r="D208" s="622" t="s">
        <v>455</v>
      </c>
      <c r="E208" s="623" t="s">
        <v>33</v>
      </c>
      <c r="F208" s="622"/>
      <c r="G208" s="622" t="s">
        <v>375</v>
      </c>
      <c r="H208" s="624" t="s">
        <v>376</v>
      </c>
      <c r="I208" s="624" t="s">
        <v>112</v>
      </c>
      <c r="J208" s="626">
        <v>4473295000</v>
      </c>
      <c r="K208" s="626">
        <v>5541352196</v>
      </c>
      <c r="L208" s="626">
        <v>5972905040</v>
      </c>
      <c r="M208" s="628">
        <v>6713390000</v>
      </c>
    </row>
    <row r="209" spans="1:13" ht="35.1" customHeight="1">
      <c r="A209" s="616"/>
      <c r="B209" s="616"/>
      <c r="C209" s="621" t="s">
        <v>433</v>
      </c>
      <c r="D209" s="622" t="s">
        <v>455</v>
      </c>
      <c r="E209" s="623" t="s">
        <v>33</v>
      </c>
      <c r="F209" s="622"/>
      <c r="G209" s="622" t="s">
        <v>375</v>
      </c>
      <c r="H209" s="624" t="s">
        <v>376</v>
      </c>
      <c r="I209" s="624" t="s">
        <v>113</v>
      </c>
      <c r="J209" s="626">
        <v>974999</v>
      </c>
      <c r="K209" s="626">
        <v>1207793</v>
      </c>
      <c r="L209" s="626">
        <v>1301854</v>
      </c>
      <c r="M209" s="628">
        <v>1472557.5784163193</v>
      </c>
    </row>
    <row r="210" spans="1:13" ht="35.1" customHeight="1">
      <c r="A210" s="616"/>
      <c r="B210" s="616"/>
      <c r="C210" s="621"/>
      <c r="D210" s="622"/>
      <c r="E210" s="623"/>
      <c r="F210" s="622"/>
      <c r="G210" s="622"/>
      <c r="H210" s="629" t="s">
        <v>114</v>
      </c>
      <c r="I210" s="630"/>
      <c r="J210" s="631"/>
      <c r="K210" s="631">
        <v>232794</v>
      </c>
      <c r="L210" s="631">
        <v>94061</v>
      </c>
      <c r="M210" s="632">
        <v>170703.57841631933</v>
      </c>
    </row>
    <row r="211" spans="1:13" ht="35.1" customHeight="1">
      <c r="A211" s="616"/>
      <c r="B211" s="616"/>
      <c r="C211" s="621" t="s">
        <v>433</v>
      </c>
      <c r="D211" s="622" t="s">
        <v>455</v>
      </c>
      <c r="E211" s="623" t="s">
        <v>33</v>
      </c>
      <c r="F211" s="622"/>
      <c r="G211" s="622" t="s">
        <v>375</v>
      </c>
      <c r="H211" s="624" t="s">
        <v>376</v>
      </c>
      <c r="I211" s="625" t="s">
        <v>115</v>
      </c>
      <c r="J211" s="626"/>
      <c r="K211" s="626">
        <v>3948</v>
      </c>
      <c r="L211" s="626">
        <v>4229</v>
      </c>
      <c r="M211" s="628">
        <v>445</v>
      </c>
    </row>
    <row r="212" spans="1:13" ht="35.1" customHeight="1">
      <c r="A212" s="616"/>
      <c r="B212" s="616"/>
      <c r="C212" s="621" t="s">
        <v>433</v>
      </c>
      <c r="D212" s="622" t="s">
        <v>455</v>
      </c>
      <c r="E212" s="623" t="s">
        <v>33</v>
      </c>
      <c r="F212" s="622"/>
      <c r="G212" s="622" t="s">
        <v>375</v>
      </c>
      <c r="H212" s="624" t="s">
        <v>376</v>
      </c>
      <c r="I212" s="624" t="s">
        <v>116</v>
      </c>
      <c r="J212" s="626">
        <v>4426856491.9799995</v>
      </c>
      <c r="K212" s="626">
        <v>5448735471</v>
      </c>
      <c r="L212" s="626">
        <v>5908971618</v>
      </c>
      <c r="M212" s="628">
        <v>2621993193</v>
      </c>
    </row>
    <row r="213" spans="1:13" ht="35.1" customHeight="1">
      <c r="A213" s="616"/>
      <c r="B213" s="616"/>
      <c r="C213" s="621" t="s">
        <v>433</v>
      </c>
      <c r="D213" s="622" t="s">
        <v>455</v>
      </c>
      <c r="E213" s="623" t="s">
        <v>33</v>
      </c>
      <c r="F213" s="622"/>
      <c r="G213" s="622" t="s">
        <v>375</v>
      </c>
      <c r="H213" s="624" t="s">
        <v>376</v>
      </c>
      <c r="I213" s="624" t="s">
        <v>117</v>
      </c>
      <c r="J213" s="626">
        <v>4426856492</v>
      </c>
      <c r="K213" s="626">
        <v>1380125</v>
      </c>
      <c r="L213" s="626">
        <v>1397250</v>
      </c>
      <c r="M213" s="628">
        <v>982531.72226148413</v>
      </c>
    </row>
    <row r="214" spans="1:13" ht="35.1" customHeight="1">
      <c r="A214" s="616"/>
      <c r="B214" s="616"/>
      <c r="C214" s="621"/>
      <c r="D214" s="622"/>
      <c r="E214" s="623"/>
      <c r="F214" s="622"/>
      <c r="G214" s="622"/>
      <c r="H214" s="633" t="s">
        <v>118</v>
      </c>
      <c r="I214" s="634"/>
      <c r="J214" s="635"/>
      <c r="K214" s="635">
        <v>-4425476367</v>
      </c>
      <c r="L214" s="635">
        <v>17125</v>
      </c>
      <c r="M214" s="636">
        <v>-414718.27773851587</v>
      </c>
    </row>
    <row r="215" spans="1:13" ht="35.1" customHeight="1">
      <c r="A215" s="616"/>
      <c r="B215" s="616"/>
      <c r="C215" s="621" t="s">
        <v>433</v>
      </c>
      <c r="D215" s="622" t="s">
        <v>455</v>
      </c>
      <c r="E215" s="623" t="s">
        <v>33</v>
      </c>
      <c r="F215" s="622"/>
      <c r="G215" s="622" t="s">
        <v>377</v>
      </c>
      <c r="H215" s="624" t="s">
        <v>378</v>
      </c>
      <c r="I215" s="625" t="s">
        <v>107</v>
      </c>
      <c r="J215" s="626">
        <v>5500</v>
      </c>
      <c r="K215" s="626">
        <v>5500</v>
      </c>
      <c r="L215" s="626">
        <v>5500</v>
      </c>
      <c r="M215" s="628">
        <v>5100</v>
      </c>
    </row>
    <row r="216" spans="1:13" ht="35.1" customHeight="1">
      <c r="A216" s="616"/>
      <c r="B216" s="616"/>
      <c r="C216" s="621" t="s">
        <v>433</v>
      </c>
      <c r="D216" s="622" t="s">
        <v>455</v>
      </c>
      <c r="E216" s="623" t="s">
        <v>33</v>
      </c>
      <c r="F216" s="622"/>
      <c r="G216" s="622" t="s">
        <v>377</v>
      </c>
      <c r="H216" s="624" t="s">
        <v>378</v>
      </c>
      <c r="I216" s="624" t="s">
        <v>108</v>
      </c>
      <c r="J216" s="626">
        <v>1158900000</v>
      </c>
      <c r="K216" s="626">
        <v>1261110000</v>
      </c>
      <c r="L216" s="626">
        <v>1599010000</v>
      </c>
      <c r="M216" s="628">
        <v>2035400000</v>
      </c>
    </row>
    <row r="217" spans="1:13" ht="35.1" customHeight="1">
      <c r="A217" s="616"/>
      <c r="B217" s="616"/>
      <c r="C217" s="621" t="s">
        <v>433</v>
      </c>
      <c r="D217" s="622" t="s">
        <v>455</v>
      </c>
      <c r="E217" s="623" t="s">
        <v>33</v>
      </c>
      <c r="F217" s="622"/>
      <c r="G217" s="622" t="s">
        <v>377</v>
      </c>
      <c r="H217" s="624" t="s">
        <v>378</v>
      </c>
      <c r="I217" s="624" t="s">
        <v>109</v>
      </c>
      <c r="J217" s="626">
        <v>210709</v>
      </c>
      <c r="K217" s="626">
        <v>229293</v>
      </c>
      <c r="L217" s="626">
        <v>290729</v>
      </c>
      <c r="M217" s="628">
        <v>410942.86291136686</v>
      </c>
    </row>
    <row r="218" spans="1:13" ht="35.1" customHeight="1">
      <c r="A218" s="616"/>
      <c r="B218" s="616"/>
      <c r="C218" s="621"/>
      <c r="D218" s="622"/>
      <c r="E218" s="623"/>
      <c r="F218" s="622"/>
      <c r="G218" s="622"/>
      <c r="H218" s="629" t="s">
        <v>110</v>
      </c>
      <c r="I218" s="630"/>
      <c r="J218" s="631"/>
      <c r="K218" s="631">
        <v>18584</v>
      </c>
      <c r="L218" s="631">
        <v>61436</v>
      </c>
      <c r="M218" s="632">
        <v>120213.86291136686</v>
      </c>
    </row>
    <row r="219" spans="1:13" ht="35.1" customHeight="1">
      <c r="A219" s="616"/>
      <c r="B219" s="616"/>
      <c r="C219" s="621" t="s">
        <v>433</v>
      </c>
      <c r="D219" s="622" t="s">
        <v>455</v>
      </c>
      <c r="E219" s="623" t="s">
        <v>33</v>
      </c>
      <c r="F219" s="622"/>
      <c r="G219" s="622" t="s">
        <v>377</v>
      </c>
      <c r="H219" s="624" t="s">
        <v>378</v>
      </c>
      <c r="I219" s="625" t="s">
        <v>111</v>
      </c>
      <c r="J219" s="626">
        <v>5500</v>
      </c>
      <c r="K219" s="626">
        <v>5500</v>
      </c>
      <c r="L219" s="626">
        <v>5500</v>
      </c>
      <c r="M219" s="628">
        <v>4975</v>
      </c>
    </row>
    <row r="220" spans="1:13" ht="35.1" customHeight="1">
      <c r="A220" s="616"/>
      <c r="B220" s="616"/>
      <c r="C220" s="621" t="s">
        <v>433</v>
      </c>
      <c r="D220" s="622" t="s">
        <v>455</v>
      </c>
      <c r="E220" s="623" t="s">
        <v>33</v>
      </c>
      <c r="F220" s="622"/>
      <c r="G220" s="622" t="s">
        <v>377</v>
      </c>
      <c r="H220" s="624" t="s">
        <v>378</v>
      </c>
      <c r="I220" s="624" t="s">
        <v>112</v>
      </c>
      <c r="J220" s="626">
        <v>1394280000</v>
      </c>
      <c r="K220" s="626">
        <v>2136610000</v>
      </c>
      <c r="L220" s="626">
        <v>1771010000</v>
      </c>
      <c r="M220" s="628">
        <v>2035400000</v>
      </c>
    </row>
    <row r="221" spans="1:13" ht="35.1" customHeight="1">
      <c r="A221" s="616"/>
      <c r="B221" s="616"/>
      <c r="C221" s="621" t="s">
        <v>433</v>
      </c>
      <c r="D221" s="622" t="s">
        <v>455</v>
      </c>
      <c r="E221" s="623" t="s">
        <v>33</v>
      </c>
      <c r="F221" s="622"/>
      <c r="G221" s="622" t="s">
        <v>377</v>
      </c>
      <c r="H221" s="624" t="s">
        <v>378</v>
      </c>
      <c r="I221" s="624" t="s">
        <v>113</v>
      </c>
      <c r="J221" s="626">
        <v>253505</v>
      </c>
      <c r="K221" s="626">
        <v>388475</v>
      </c>
      <c r="L221" s="626">
        <v>322002</v>
      </c>
      <c r="M221" s="628">
        <v>410776.99293642788</v>
      </c>
    </row>
    <row r="222" spans="1:13" ht="35.1" customHeight="1">
      <c r="A222" s="616"/>
      <c r="B222" s="616"/>
      <c r="C222" s="621"/>
      <c r="D222" s="622"/>
      <c r="E222" s="623"/>
      <c r="F222" s="622"/>
      <c r="G222" s="622"/>
      <c r="H222" s="629" t="s">
        <v>114</v>
      </c>
      <c r="I222" s="630"/>
      <c r="J222" s="631"/>
      <c r="K222" s="631">
        <v>134970</v>
      </c>
      <c r="L222" s="631">
        <v>-66473</v>
      </c>
      <c r="M222" s="632">
        <v>88774.99293642788</v>
      </c>
    </row>
    <row r="223" spans="1:13" ht="35.1" customHeight="1">
      <c r="A223" s="616"/>
      <c r="B223" s="616"/>
      <c r="C223" s="621" t="s">
        <v>433</v>
      </c>
      <c r="D223" s="622" t="s">
        <v>455</v>
      </c>
      <c r="E223" s="623" t="s">
        <v>33</v>
      </c>
      <c r="F223" s="622"/>
      <c r="G223" s="622" t="s">
        <v>377</v>
      </c>
      <c r="H223" s="624" t="s">
        <v>378</v>
      </c>
      <c r="I223" s="625" t="s">
        <v>115</v>
      </c>
      <c r="J223" s="626"/>
      <c r="K223" s="626">
        <v>5243</v>
      </c>
      <c r="L223" s="626">
        <v>5224</v>
      </c>
      <c r="M223" s="628">
        <v>4955</v>
      </c>
    </row>
    <row r="224" spans="1:13" ht="35.1" customHeight="1">
      <c r="A224" s="616"/>
      <c r="B224" s="616"/>
      <c r="C224" s="621" t="s">
        <v>433</v>
      </c>
      <c r="D224" s="622" t="s">
        <v>455</v>
      </c>
      <c r="E224" s="623" t="s">
        <v>33</v>
      </c>
      <c r="F224" s="622"/>
      <c r="G224" s="622" t="s">
        <v>377</v>
      </c>
      <c r="H224" s="624" t="s">
        <v>378</v>
      </c>
      <c r="I224" s="624" t="s">
        <v>116</v>
      </c>
      <c r="J224" s="626">
        <v>1322921534</v>
      </c>
      <c r="K224" s="626">
        <v>2039564596.0799999</v>
      </c>
      <c r="L224" s="626">
        <v>1713960074.4100001</v>
      </c>
      <c r="M224" s="628">
        <v>1079115213.3699999</v>
      </c>
    </row>
    <row r="225" spans="1:13" ht="35.1" customHeight="1">
      <c r="A225" s="616"/>
      <c r="B225" s="616"/>
      <c r="C225" s="621" t="s">
        <v>433</v>
      </c>
      <c r="D225" s="622" t="s">
        <v>455</v>
      </c>
      <c r="E225" s="623" t="s">
        <v>33</v>
      </c>
      <c r="F225" s="622"/>
      <c r="G225" s="622" t="s">
        <v>377</v>
      </c>
      <c r="H225" s="624" t="s">
        <v>378</v>
      </c>
      <c r="I225" s="624" t="s">
        <v>117</v>
      </c>
      <c r="J225" s="626">
        <v>1322921534</v>
      </c>
      <c r="K225" s="626">
        <v>389007</v>
      </c>
      <c r="L225" s="626">
        <v>328093</v>
      </c>
      <c r="M225" s="628">
        <v>216907.58057688439</v>
      </c>
    </row>
    <row r="226" spans="1:13" ht="35.1" customHeight="1">
      <c r="A226" s="616"/>
      <c r="B226" s="616"/>
      <c r="C226" s="621"/>
      <c r="D226" s="622"/>
      <c r="E226" s="623"/>
      <c r="F226" s="622"/>
      <c r="G226" s="622"/>
      <c r="H226" s="633" t="s">
        <v>118</v>
      </c>
      <c r="I226" s="634"/>
      <c r="J226" s="635"/>
      <c r="K226" s="635">
        <v>-1322532527</v>
      </c>
      <c r="L226" s="635">
        <v>-60914</v>
      </c>
      <c r="M226" s="636">
        <v>-111185.41942311561</v>
      </c>
    </row>
    <row r="227" spans="1:13" ht="35.1" customHeight="1">
      <c r="A227" s="616"/>
      <c r="B227" s="616"/>
      <c r="C227" s="621" t="s">
        <v>433</v>
      </c>
      <c r="D227" s="622" t="s">
        <v>455</v>
      </c>
      <c r="E227" s="623" t="s">
        <v>33</v>
      </c>
      <c r="F227" s="622"/>
      <c r="G227" s="622" t="s">
        <v>379</v>
      </c>
      <c r="H227" s="624" t="s">
        <v>380</v>
      </c>
      <c r="I227" s="625" t="s">
        <v>107</v>
      </c>
      <c r="J227" s="626">
        <v>86</v>
      </c>
      <c r="K227" s="626">
        <v>86</v>
      </c>
      <c r="L227" s="626">
        <v>86</v>
      </c>
      <c r="M227" s="628">
        <v>111</v>
      </c>
    </row>
    <row r="228" spans="1:13" ht="35.1" customHeight="1">
      <c r="A228" s="616"/>
      <c r="B228" s="616"/>
      <c r="C228" s="621" t="s">
        <v>433</v>
      </c>
      <c r="D228" s="622" t="s">
        <v>455</v>
      </c>
      <c r="E228" s="623" t="s">
        <v>33</v>
      </c>
      <c r="F228" s="622"/>
      <c r="G228" s="622" t="s">
        <v>379</v>
      </c>
      <c r="H228" s="624" t="s">
        <v>380</v>
      </c>
      <c r="I228" s="624" t="s">
        <v>108</v>
      </c>
      <c r="J228" s="626">
        <v>7900000</v>
      </c>
      <c r="K228" s="626">
        <v>7890000</v>
      </c>
      <c r="L228" s="626">
        <v>7890000</v>
      </c>
      <c r="M228" s="628">
        <v>7500000</v>
      </c>
    </row>
    <row r="229" spans="1:13" ht="35.1" customHeight="1">
      <c r="A229" s="616"/>
      <c r="B229" s="616"/>
      <c r="C229" s="621" t="s">
        <v>433</v>
      </c>
      <c r="D229" s="622" t="s">
        <v>455</v>
      </c>
      <c r="E229" s="623" t="s">
        <v>33</v>
      </c>
      <c r="F229" s="622"/>
      <c r="G229" s="622" t="s">
        <v>379</v>
      </c>
      <c r="H229" s="624" t="s">
        <v>380</v>
      </c>
      <c r="I229" s="624" t="s">
        <v>109</v>
      </c>
      <c r="J229" s="626">
        <v>91860</v>
      </c>
      <c r="K229" s="626">
        <v>91744</v>
      </c>
      <c r="L229" s="626">
        <v>91744</v>
      </c>
      <c r="M229" s="628">
        <v>67567.567567567574</v>
      </c>
    </row>
    <row r="230" spans="1:13" ht="35.1" customHeight="1">
      <c r="A230" s="616"/>
      <c r="B230" s="616"/>
      <c r="C230" s="621"/>
      <c r="D230" s="622"/>
      <c r="E230" s="623"/>
      <c r="F230" s="622"/>
      <c r="G230" s="622"/>
      <c r="H230" s="629" t="s">
        <v>110</v>
      </c>
      <c r="I230" s="630"/>
      <c r="J230" s="631"/>
      <c r="K230" s="631">
        <v>-116</v>
      </c>
      <c r="L230" s="631">
        <v>0</v>
      </c>
      <c r="M230" s="632">
        <v>-24176.432432432426</v>
      </c>
    </row>
    <row r="231" spans="1:13" ht="35.1" customHeight="1">
      <c r="A231" s="616"/>
      <c r="B231" s="616"/>
      <c r="C231" s="621" t="s">
        <v>433</v>
      </c>
      <c r="D231" s="622" t="s">
        <v>455</v>
      </c>
      <c r="E231" s="623" t="s">
        <v>33</v>
      </c>
      <c r="F231" s="622"/>
      <c r="G231" s="622" t="s">
        <v>379</v>
      </c>
      <c r="H231" s="624" t="s">
        <v>380</v>
      </c>
      <c r="I231" s="625" t="s">
        <v>111</v>
      </c>
      <c r="J231" s="626">
        <v>86</v>
      </c>
      <c r="K231" s="626">
        <v>86</v>
      </c>
      <c r="L231" s="626">
        <v>86</v>
      </c>
      <c r="M231" s="628">
        <v>90</v>
      </c>
    </row>
    <row r="232" spans="1:13" ht="35.1" customHeight="1">
      <c r="A232" s="616"/>
      <c r="B232" s="616"/>
      <c r="C232" s="621" t="s">
        <v>433</v>
      </c>
      <c r="D232" s="622" t="s">
        <v>455</v>
      </c>
      <c r="E232" s="623" t="s">
        <v>33</v>
      </c>
      <c r="F232" s="622"/>
      <c r="G232" s="622" t="s">
        <v>379</v>
      </c>
      <c r="H232" s="624" t="s">
        <v>380</v>
      </c>
      <c r="I232" s="624" t="s">
        <v>112</v>
      </c>
      <c r="J232" s="626">
        <v>7900000</v>
      </c>
      <c r="K232" s="626">
        <v>7890000</v>
      </c>
      <c r="L232" s="626">
        <v>7890000</v>
      </c>
      <c r="M232" s="628">
        <v>7500000</v>
      </c>
    </row>
    <row r="233" spans="1:13" ht="35.1" customHeight="1">
      <c r="A233" s="616"/>
      <c r="B233" s="616"/>
      <c r="C233" s="621" t="s">
        <v>433</v>
      </c>
      <c r="D233" s="622" t="s">
        <v>455</v>
      </c>
      <c r="E233" s="623" t="s">
        <v>33</v>
      </c>
      <c r="F233" s="622"/>
      <c r="G233" s="622" t="s">
        <v>379</v>
      </c>
      <c r="H233" s="624" t="s">
        <v>380</v>
      </c>
      <c r="I233" s="624" t="s">
        <v>113</v>
      </c>
      <c r="J233" s="626">
        <v>91860</v>
      </c>
      <c r="K233" s="626">
        <v>91744</v>
      </c>
      <c r="L233" s="626">
        <v>91744</v>
      </c>
      <c r="M233" s="628">
        <v>93750</v>
      </c>
    </row>
    <row r="234" spans="1:13" ht="35.1" customHeight="1">
      <c r="A234" s="616"/>
      <c r="B234" s="616"/>
      <c r="C234" s="621"/>
      <c r="D234" s="622"/>
      <c r="E234" s="623"/>
      <c r="F234" s="622"/>
      <c r="G234" s="622"/>
      <c r="H234" s="629" t="s">
        <v>114</v>
      </c>
      <c r="I234" s="630"/>
      <c r="J234" s="631"/>
      <c r="K234" s="631">
        <v>-116</v>
      </c>
      <c r="L234" s="631">
        <v>0</v>
      </c>
      <c r="M234" s="632">
        <v>2006</v>
      </c>
    </row>
    <row r="235" spans="1:13" ht="35.1" customHeight="1">
      <c r="A235" s="616"/>
      <c r="B235" s="616"/>
      <c r="C235" s="621" t="s">
        <v>433</v>
      </c>
      <c r="D235" s="622" t="s">
        <v>455</v>
      </c>
      <c r="E235" s="623" t="s">
        <v>33</v>
      </c>
      <c r="F235" s="622"/>
      <c r="G235" s="622" t="s">
        <v>379</v>
      </c>
      <c r="H235" s="624" t="s">
        <v>380</v>
      </c>
      <c r="I235" s="625" t="s">
        <v>115</v>
      </c>
      <c r="J235" s="626"/>
      <c r="K235" s="626">
        <v>79</v>
      </c>
      <c r="L235" s="626">
        <v>109</v>
      </c>
      <c r="M235" s="628">
        <v>75</v>
      </c>
    </row>
    <row r="236" spans="1:13" ht="35.1" customHeight="1">
      <c r="A236" s="616"/>
      <c r="B236" s="616"/>
      <c r="C236" s="621" t="s">
        <v>433</v>
      </c>
      <c r="D236" s="622" t="s">
        <v>455</v>
      </c>
      <c r="E236" s="623" t="s">
        <v>33</v>
      </c>
      <c r="F236" s="622"/>
      <c r="G236" s="622" t="s">
        <v>379</v>
      </c>
      <c r="H236" s="624" t="s">
        <v>380</v>
      </c>
      <c r="I236" s="624" t="s">
        <v>116</v>
      </c>
      <c r="J236" s="626">
        <v>6492589</v>
      </c>
      <c r="K236" s="626">
        <v>7767148</v>
      </c>
      <c r="L236" s="626">
        <v>7206888</v>
      </c>
      <c r="M236" s="628">
        <v>2859340.31</v>
      </c>
    </row>
    <row r="237" spans="1:13" ht="35.1" customHeight="1">
      <c r="A237" s="616"/>
      <c r="B237" s="616"/>
      <c r="C237" s="621" t="s">
        <v>433</v>
      </c>
      <c r="D237" s="622" t="s">
        <v>455</v>
      </c>
      <c r="E237" s="623" t="s">
        <v>33</v>
      </c>
      <c r="F237" s="622"/>
      <c r="G237" s="622" t="s">
        <v>379</v>
      </c>
      <c r="H237" s="624" t="s">
        <v>380</v>
      </c>
      <c r="I237" s="624" t="s">
        <v>117</v>
      </c>
      <c r="J237" s="626">
        <v>6492589</v>
      </c>
      <c r="K237" s="626">
        <v>98318</v>
      </c>
      <c r="L237" s="626">
        <v>66118</v>
      </c>
      <c r="M237" s="628">
        <v>78338.090684931507</v>
      </c>
    </row>
    <row r="238" spans="1:13" ht="35.1" customHeight="1">
      <c r="A238" s="616"/>
      <c r="B238" s="616"/>
      <c r="C238" s="621"/>
      <c r="D238" s="622"/>
      <c r="E238" s="623"/>
      <c r="F238" s="622"/>
      <c r="G238" s="622"/>
      <c r="H238" s="633" t="s">
        <v>118</v>
      </c>
      <c r="I238" s="634"/>
      <c r="J238" s="635"/>
      <c r="K238" s="635">
        <v>-6394271</v>
      </c>
      <c r="L238" s="635">
        <v>-32200</v>
      </c>
      <c r="M238" s="636">
        <v>12220.090684931507</v>
      </c>
    </row>
    <row r="239" spans="1:13" ht="35.1" customHeight="1">
      <c r="A239" s="616"/>
      <c r="B239" s="616"/>
      <c r="C239" s="621" t="s">
        <v>433</v>
      </c>
      <c r="D239" s="622" t="s">
        <v>455</v>
      </c>
      <c r="E239" s="623" t="s">
        <v>33</v>
      </c>
      <c r="F239" s="622"/>
      <c r="G239" s="622" t="s">
        <v>381</v>
      </c>
      <c r="H239" s="624" t="s">
        <v>382</v>
      </c>
      <c r="I239" s="625" t="s">
        <v>107</v>
      </c>
      <c r="J239" s="626">
        <v>36</v>
      </c>
      <c r="K239" s="626">
        <v>36</v>
      </c>
      <c r="L239" s="626">
        <v>36</v>
      </c>
      <c r="M239" s="628">
        <v>23</v>
      </c>
    </row>
    <row r="240" spans="1:13" ht="35.1" customHeight="1">
      <c r="A240" s="616"/>
      <c r="B240" s="616"/>
      <c r="C240" s="621" t="s">
        <v>433</v>
      </c>
      <c r="D240" s="622" t="s">
        <v>455</v>
      </c>
      <c r="E240" s="623" t="s">
        <v>33</v>
      </c>
      <c r="F240" s="622"/>
      <c r="G240" s="622" t="s">
        <v>381</v>
      </c>
      <c r="H240" s="624" t="s">
        <v>382</v>
      </c>
      <c r="I240" s="624" t="s">
        <v>108</v>
      </c>
      <c r="J240" s="626">
        <v>4500000</v>
      </c>
      <c r="K240" s="626">
        <v>4500000</v>
      </c>
      <c r="L240" s="626">
        <v>4500000</v>
      </c>
      <c r="M240" s="628">
        <v>4500000</v>
      </c>
    </row>
    <row r="241" spans="1:13" ht="35.1" customHeight="1">
      <c r="A241" s="616"/>
      <c r="B241" s="616"/>
      <c r="C241" s="621" t="s">
        <v>433</v>
      </c>
      <c r="D241" s="622" t="s">
        <v>455</v>
      </c>
      <c r="E241" s="623" t="s">
        <v>33</v>
      </c>
      <c r="F241" s="622"/>
      <c r="G241" s="622" t="s">
        <v>381</v>
      </c>
      <c r="H241" s="624" t="s">
        <v>382</v>
      </c>
      <c r="I241" s="624" t="s">
        <v>109</v>
      </c>
      <c r="J241" s="626">
        <v>125000</v>
      </c>
      <c r="K241" s="626">
        <v>125000</v>
      </c>
      <c r="L241" s="626">
        <v>125000</v>
      </c>
      <c r="M241" s="628">
        <v>-111185.41942311561</v>
      </c>
    </row>
    <row r="242" spans="1:13" ht="35.1" customHeight="1">
      <c r="A242" s="616"/>
      <c r="B242" s="616"/>
      <c r="C242" s="621"/>
      <c r="D242" s="622"/>
      <c r="E242" s="623"/>
      <c r="F242" s="622"/>
      <c r="G242" s="622"/>
      <c r="H242" s="629" t="s">
        <v>110</v>
      </c>
      <c r="I242" s="630"/>
      <c r="J242" s="631"/>
      <c r="K242" s="631">
        <v>0</v>
      </c>
      <c r="L242" s="631">
        <v>0</v>
      </c>
      <c r="M242" s="632">
        <v>-236185.41942311561</v>
      </c>
    </row>
    <row r="243" spans="1:13" ht="35.1" customHeight="1">
      <c r="A243" s="616"/>
      <c r="B243" s="616"/>
      <c r="C243" s="621" t="s">
        <v>433</v>
      </c>
      <c r="D243" s="622" t="s">
        <v>455</v>
      </c>
      <c r="E243" s="623" t="s">
        <v>33</v>
      </c>
      <c r="F243" s="622"/>
      <c r="G243" s="622" t="s">
        <v>381</v>
      </c>
      <c r="H243" s="624" t="s">
        <v>382</v>
      </c>
      <c r="I243" s="625" t="s">
        <v>111</v>
      </c>
      <c r="J243" s="626">
        <v>36</v>
      </c>
      <c r="K243" s="626">
        <v>36</v>
      </c>
      <c r="L243" s="626">
        <v>36</v>
      </c>
      <c r="M243" s="628">
        <v>23</v>
      </c>
    </row>
    <row r="244" spans="1:13" ht="35.1" customHeight="1">
      <c r="A244" s="616"/>
      <c r="B244" s="616"/>
      <c r="C244" s="621" t="s">
        <v>433</v>
      </c>
      <c r="D244" s="622" t="s">
        <v>455</v>
      </c>
      <c r="E244" s="623" t="s">
        <v>33</v>
      </c>
      <c r="F244" s="622"/>
      <c r="G244" s="622" t="s">
        <v>381</v>
      </c>
      <c r="H244" s="624" t="s">
        <v>382</v>
      </c>
      <c r="I244" s="624" t="s">
        <v>112</v>
      </c>
      <c r="J244" s="626">
        <v>4500000</v>
      </c>
      <c r="K244" s="626">
        <v>4500000</v>
      </c>
      <c r="L244" s="626">
        <v>4500000</v>
      </c>
      <c r="M244" s="628">
        <v>4500000</v>
      </c>
    </row>
    <row r="245" spans="1:13" ht="35.1" customHeight="1">
      <c r="A245" s="616"/>
      <c r="B245" s="616"/>
      <c r="C245" s="621" t="s">
        <v>433</v>
      </c>
      <c r="D245" s="622" t="s">
        <v>455</v>
      </c>
      <c r="E245" s="623" t="s">
        <v>33</v>
      </c>
      <c r="F245" s="622"/>
      <c r="G245" s="622" t="s">
        <v>381</v>
      </c>
      <c r="H245" s="624" t="s">
        <v>382</v>
      </c>
      <c r="I245" s="624" t="s">
        <v>113</v>
      </c>
      <c r="J245" s="626">
        <v>125000</v>
      </c>
      <c r="K245" s="626">
        <v>125000</v>
      </c>
      <c r="L245" s="626">
        <v>125000</v>
      </c>
      <c r="M245" s="628">
        <v>-194035.28233448247</v>
      </c>
    </row>
    <row r="246" spans="1:13" ht="35.1" customHeight="1">
      <c r="A246" s="616"/>
      <c r="B246" s="616"/>
      <c r="C246" s="621"/>
      <c r="D246" s="622"/>
      <c r="E246" s="623"/>
      <c r="F246" s="622"/>
      <c r="G246" s="622"/>
      <c r="H246" s="629" t="s">
        <v>114</v>
      </c>
      <c r="I246" s="630"/>
      <c r="J246" s="631"/>
      <c r="K246" s="631">
        <v>0</v>
      </c>
      <c r="L246" s="631">
        <v>0</v>
      </c>
      <c r="M246" s="632">
        <v>-23.191658474992174</v>
      </c>
    </row>
    <row r="247" spans="1:13" ht="35.1" customHeight="1">
      <c r="A247" s="616"/>
      <c r="B247" s="616"/>
      <c r="C247" s="621" t="s">
        <v>433</v>
      </c>
      <c r="D247" s="622" t="s">
        <v>455</v>
      </c>
      <c r="E247" s="623" t="s">
        <v>33</v>
      </c>
      <c r="F247" s="622"/>
      <c r="G247" s="622" t="s">
        <v>381</v>
      </c>
      <c r="H247" s="624" t="s">
        <v>382</v>
      </c>
      <c r="I247" s="625" t="s">
        <v>115</v>
      </c>
      <c r="J247" s="626"/>
      <c r="K247" s="626">
        <v>32</v>
      </c>
      <c r="L247" s="626">
        <v>23</v>
      </c>
      <c r="M247" s="628">
        <v>23</v>
      </c>
    </row>
    <row r="248" spans="1:13" ht="35.1" customHeight="1">
      <c r="A248" s="616"/>
      <c r="B248" s="616"/>
      <c r="C248" s="621" t="s">
        <v>433</v>
      </c>
      <c r="D248" s="622" t="s">
        <v>455</v>
      </c>
      <c r="E248" s="623" t="s">
        <v>33</v>
      </c>
      <c r="F248" s="622"/>
      <c r="G248" s="622" t="s">
        <v>381</v>
      </c>
      <c r="H248" s="624" t="s">
        <v>382</v>
      </c>
      <c r="I248" s="624" t="s">
        <v>116</v>
      </c>
      <c r="J248" s="626">
        <v>3781295</v>
      </c>
      <c r="K248" s="626">
        <v>4500000</v>
      </c>
      <c r="L248" s="626">
        <v>4499998</v>
      </c>
      <c r="M248" s="628">
        <v>2512339</v>
      </c>
    </row>
    <row r="249" spans="1:13" ht="35.1" customHeight="1">
      <c r="A249" s="616"/>
      <c r="B249" s="616"/>
      <c r="C249" s="621" t="s">
        <v>433</v>
      </c>
      <c r="D249" s="622" t="s">
        <v>455</v>
      </c>
      <c r="E249" s="623" t="s">
        <v>33</v>
      </c>
      <c r="F249" s="622"/>
      <c r="G249" s="622" t="s">
        <v>381</v>
      </c>
      <c r="H249" s="624" t="s">
        <v>382</v>
      </c>
      <c r="I249" s="624" t="s">
        <v>117</v>
      </c>
      <c r="J249" s="626">
        <v>3781295</v>
      </c>
      <c r="K249" s="626">
        <v>140625</v>
      </c>
      <c r="L249" s="626">
        <v>195652</v>
      </c>
      <c r="M249" s="628">
        <v>2512339</v>
      </c>
    </row>
    <row r="250" spans="1:13" ht="35.1" customHeight="1">
      <c r="A250" s="616"/>
      <c r="B250" s="616"/>
      <c r="C250" s="621"/>
      <c r="D250" s="622"/>
      <c r="E250" s="623"/>
      <c r="F250" s="622"/>
      <c r="G250" s="622"/>
      <c r="H250" s="633" t="s">
        <v>118</v>
      </c>
      <c r="I250" s="634"/>
      <c r="J250" s="635"/>
      <c r="K250" s="635">
        <v>-3640670</v>
      </c>
      <c r="L250" s="635">
        <v>55027</v>
      </c>
      <c r="M250" s="636">
        <v>2316687</v>
      </c>
    </row>
    <row r="251" spans="1:13" ht="35.1" customHeight="1">
      <c r="A251" s="616"/>
      <c r="B251" s="616"/>
      <c r="C251" s="621" t="s">
        <v>433</v>
      </c>
      <c r="D251" s="622" t="s">
        <v>455</v>
      </c>
      <c r="E251" s="623" t="s">
        <v>33</v>
      </c>
      <c r="F251" s="622"/>
      <c r="G251" s="622" t="s">
        <v>383</v>
      </c>
      <c r="H251" s="624" t="s">
        <v>384</v>
      </c>
      <c r="I251" s="625" t="s">
        <v>107</v>
      </c>
      <c r="J251" s="626">
        <v>382</v>
      </c>
      <c r="K251" s="626">
        <v>382</v>
      </c>
      <c r="L251" s="626">
        <v>382</v>
      </c>
      <c r="M251" s="628"/>
    </row>
    <row r="252" spans="1:13" ht="35.1" customHeight="1">
      <c r="A252" s="616"/>
      <c r="B252" s="616"/>
      <c r="C252" s="621" t="s">
        <v>433</v>
      </c>
      <c r="D252" s="622" t="s">
        <v>455</v>
      </c>
      <c r="E252" s="623" t="s">
        <v>33</v>
      </c>
      <c r="F252" s="622"/>
      <c r="G252" s="622" t="s">
        <v>383</v>
      </c>
      <c r="H252" s="624" t="s">
        <v>384</v>
      </c>
      <c r="I252" s="624" t="s">
        <v>108</v>
      </c>
      <c r="J252" s="626">
        <v>84700000</v>
      </c>
      <c r="K252" s="626">
        <v>84700000</v>
      </c>
      <c r="L252" s="626">
        <v>84700000</v>
      </c>
      <c r="M252" s="628">
        <v>108600000</v>
      </c>
    </row>
    <row r="253" spans="1:13" ht="35.1" customHeight="1">
      <c r="A253" s="616"/>
      <c r="B253" s="616"/>
      <c r="C253" s="621" t="s">
        <v>433</v>
      </c>
      <c r="D253" s="622" t="s">
        <v>455</v>
      </c>
      <c r="E253" s="623" t="s">
        <v>33</v>
      </c>
      <c r="F253" s="622"/>
      <c r="G253" s="622" t="s">
        <v>383</v>
      </c>
      <c r="H253" s="624" t="s">
        <v>384</v>
      </c>
      <c r="I253" s="624" t="s">
        <v>109</v>
      </c>
      <c r="J253" s="626">
        <v>221728</v>
      </c>
      <c r="K253" s="626">
        <v>221728</v>
      </c>
      <c r="L253" s="626">
        <v>221728</v>
      </c>
      <c r="M253" s="628">
        <v>83333.333333333328</v>
      </c>
    </row>
    <row r="254" spans="1:13" ht="35.1" customHeight="1">
      <c r="A254" s="616"/>
      <c r="B254" s="616"/>
      <c r="C254" s="621"/>
      <c r="D254" s="622"/>
      <c r="E254" s="623"/>
      <c r="F254" s="622"/>
      <c r="G254" s="622"/>
      <c r="H254" s="629" t="s">
        <v>110</v>
      </c>
      <c r="I254" s="630"/>
      <c r="J254" s="631"/>
      <c r="K254" s="631">
        <v>0</v>
      </c>
      <c r="L254" s="631">
        <v>0</v>
      </c>
      <c r="M254" s="632">
        <v>-138394.66666666669</v>
      </c>
    </row>
    <row r="255" spans="1:13" ht="35.1" customHeight="1">
      <c r="A255" s="616"/>
      <c r="B255" s="616"/>
      <c r="C255" s="621" t="s">
        <v>433</v>
      </c>
      <c r="D255" s="622" t="s">
        <v>455</v>
      </c>
      <c r="E255" s="623" t="s">
        <v>33</v>
      </c>
      <c r="F255" s="622"/>
      <c r="G255" s="622" t="s">
        <v>383</v>
      </c>
      <c r="H255" s="624" t="s">
        <v>384</v>
      </c>
      <c r="I255" s="625" t="s">
        <v>111</v>
      </c>
      <c r="J255" s="626">
        <v>382</v>
      </c>
      <c r="K255" s="626">
        <v>382</v>
      </c>
      <c r="L255" s="626">
        <v>382</v>
      </c>
      <c r="M255" s="628"/>
    </row>
    <row r="256" spans="1:13" ht="35.1" customHeight="1">
      <c r="A256" s="616"/>
      <c r="B256" s="616"/>
      <c r="C256" s="621" t="s">
        <v>433</v>
      </c>
      <c r="D256" s="622" t="s">
        <v>455</v>
      </c>
      <c r="E256" s="623" t="s">
        <v>33</v>
      </c>
      <c r="F256" s="622"/>
      <c r="G256" s="622" t="s">
        <v>383</v>
      </c>
      <c r="H256" s="624" t="s">
        <v>384</v>
      </c>
      <c r="I256" s="624" t="s">
        <v>112</v>
      </c>
      <c r="J256" s="626">
        <v>84700000</v>
      </c>
      <c r="K256" s="626">
        <v>91500000</v>
      </c>
      <c r="L256" s="626">
        <v>84700000</v>
      </c>
      <c r="M256" s="628">
        <v>108600000</v>
      </c>
    </row>
    <row r="257" spans="1:13" ht="35.1" customHeight="1">
      <c r="A257" s="616"/>
      <c r="B257" s="616"/>
      <c r="C257" s="621" t="s">
        <v>433</v>
      </c>
      <c r="D257" s="622" t="s">
        <v>455</v>
      </c>
      <c r="E257" s="623" t="s">
        <v>33</v>
      </c>
      <c r="F257" s="622"/>
      <c r="G257" s="622" t="s">
        <v>383</v>
      </c>
      <c r="H257" s="624" t="s">
        <v>384</v>
      </c>
      <c r="I257" s="624" t="s">
        <v>113</v>
      </c>
      <c r="J257" s="626">
        <v>221728</v>
      </c>
      <c r="K257" s="626">
        <v>239529</v>
      </c>
      <c r="L257" s="626">
        <v>221728</v>
      </c>
      <c r="M257" s="628">
        <v>83333.333333333328</v>
      </c>
    </row>
    <row r="258" spans="1:13" ht="35.1" customHeight="1">
      <c r="A258" s="616"/>
      <c r="B258" s="616"/>
      <c r="C258" s="621"/>
      <c r="D258" s="622"/>
      <c r="E258" s="623"/>
      <c r="F258" s="622"/>
      <c r="G258" s="622"/>
      <c r="H258" s="629" t="s">
        <v>114</v>
      </c>
      <c r="I258" s="630"/>
      <c r="J258" s="631"/>
      <c r="K258" s="631">
        <v>17801</v>
      </c>
      <c r="L258" s="631">
        <v>-17801</v>
      </c>
      <c r="M258" s="632">
        <v>-138394.66666666669</v>
      </c>
    </row>
    <row r="259" spans="1:13" ht="35.1" customHeight="1">
      <c r="A259" s="616"/>
      <c r="B259" s="616"/>
      <c r="C259" s="621" t="s">
        <v>433</v>
      </c>
      <c r="D259" s="622" t="s">
        <v>455</v>
      </c>
      <c r="E259" s="623" t="s">
        <v>33</v>
      </c>
      <c r="F259" s="622"/>
      <c r="G259" s="622" t="s">
        <v>383</v>
      </c>
      <c r="H259" s="624" t="s">
        <v>384</v>
      </c>
      <c r="I259" s="625" t="s">
        <v>115</v>
      </c>
      <c r="J259" s="626"/>
      <c r="K259" s="626">
        <v>427</v>
      </c>
      <c r="L259" s="626">
        <v>476</v>
      </c>
      <c r="M259" s="628"/>
    </row>
    <row r="260" spans="1:13" ht="35.1" customHeight="1">
      <c r="A260" s="616"/>
      <c r="B260" s="616"/>
      <c r="C260" s="621" t="s">
        <v>433</v>
      </c>
      <c r="D260" s="622" t="s">
        <v>455</v>
      </c>
      <c r="E260" s="623" t="s">
        <v>33</v>
      </c>
      <c r="F260" s="622"/>
      <c r="G260" s="622" t="s">
        <v>383</v>
      </c>
      <c r="H260" s="624" t="s">
        <v>384</v>
      </c>
      <c r="I260" s="624" t="s">
        <v>116</v>
      </c>
      <c r="J260" s="626">
        <v>70015128</v>
      </c>
      <c r="K260" s="626">
        <v>88393591</v>
      </c>
      <c r="L260" s="626">
        <v>82906746</v>
      </c>
      <c r="M260" s="628">
        <v>12940033</v>
      </c>
    </row>
    <row r="261" spans="1:13" ht="35.1" customHeight="1">
      <c r="A261" s="616"/>
      <c r="B261" s="616"/>
      <c r="C261" s="621" t="s">
        <v>433</v>
      </c>
      <c r="D261" s="622" t="s">
        <v>455</v>
      </c>
      <c r="E261" s="623" t="s">
        <v>33</v>
      </c>
      <c r="F261" s="622"/>
      <c r="G261" s="622" t="s">
        <v>383</v>
      </c>
      <c r="H261" s="624" t="s">
        <v>384</v>
      </c>
      <c r="I261" s="624" t="s">
        <v>117</v>
      </c>
      <c r="J261" s="626">
        <v>70015128</v>
      </c>
      <c r="K261" s="626">
        <v>207011</v>
      </c>
      <c r="L261" s="626">
        <v>174174</v>
      </c>
      <c r="M261" s="628">
        <v>83333.333333333328</v>
      </c>
    </row>
    <row r="262" spans="1:13" ht="35.1" customHeight="1">
      <c r="A262" s="616"/>
      <c r="B262" s="616"/>
      <c r="C262" s="621"/>
      <c r="D262" s="622"/>
      <c r="E262" s="623"/>
      <c r="F262" s="622"/>
      <c r="G262" s="622"/>
      <c r="H262" s="633" t="s">
        <v>118</v>
      </c>
      <c r="I262" s="634"/>
      <c r="J262" s="635"/>
      <c r="K262" s="635">
        <v>-69808117</v>
      </c>
      <c r="L262" s="635">
        <v>-32837</v>
      </c>
      <c r="M262" s="636">
        <v>-90840.666666666672</v>
      </c>
    </row>
    <row r="263" spans="1:13" ht="35.1" customHeight="1">
      <c r="A263" s="616"/>
      <c r="B263" s="616"/>
      <c r="C263" s="621" t="s">
        <v>433</v>
      </c>
      <c r="D263" s="622" t="s">
        <v>455</v>
      </c>
      <c r="E263" s="623" t="s">
        <v>33</v>
      </c>
      <c r="F263" s="622"/>
      <c r="G263" s="622" t="s">
        <v>385</v>
      </c>
      <c r="H263" s="624" t="s">
        <v>386</v>
      </c>
      <c r="I263" s="625" t="s">
        <v>107</v>
      </c>
      <c r="J263" s="626">
        <v>360</v>
      </c>
      <c r="K263" s="626">
        <v>360</v>
      </c>
      <c r="L263" s="626">
        <v>360</v>
      </c>
      <c r="M263" s="628"/>
    </row>
    <row r="264" spans="1:13" ht="35.1" customHeight="1">
      <c r="A264" s="616"/>
      <c r="B264" s="616"/>
      <c r="C264" s="621" t="s">
        <v>433</v>
      </c>
      <c r="D264" s="622" t="s">
        <v>455</v>
      </c>
      <c r="E264" s="623" t="s">
        <v>33</v>
      </c>
      <c r="F264" s="622"/>
      <c r="G264" s="622" t="s">
        <v>385</v>
      </c>
      <c r="H264" s="624" t="s">
        <v>386</v>
      </c>
      <c r="I264" s="624" t="s">
        <v>108</v>
      </c>
      <c r="J264" s="626">
        <v>10000000</v>
      </c>
      <c r="K264" s="626">
        <v>10000000</v>
      </c>
      <c r="L264" s="626">
        <v>10000000</v>
      </c>
      <c r="M264" s="628">
        <v>10000000</v>
      </c>
    </row>
    <row r="265" spans="1:13" ht="35.1" customHeight="1">
      <c r="A265" s="616"/>
      <c r="B265" s="616"/>
      <c r="C265" s="621" t="s">
        <v>433</v>
      </c>
      <c r="D265" s="622" t="s">
        <v>455</v>
      </c>
      <c r="E265" s="623" t="s">
        <v>33</v>
      </c>
      <c r="F265" s="622"/>
      <c r="G265" s="622" t="s">
        <v>385</v>
      </c>
      <c r="H265" s="624" t="s">
        <v>386</v>
      </c>
      <c r="I265" s="624" t="s">
        <v>109</v>
      </c>
      <c r="J265" s="626">
        <v>27778</v>
      </c>
      <c r="K265" s="626">
        <v>27778</v>
      </c>
      <c r="L265" s="626">
        <v>27778</v>
      </c>
      <c r="M265" s="628">
        <v>16426.111111111109</v>
      </c>
    </row>
    <row r="266" spans="1:13" ht="35.1" customHeight="1">
      <c r="A266" s="616"/>
      <c r="B266" s="616"/>
      <c r="C266" s="621"/>
      <c r="D266" s="622"/>
      <c r="E266" s="623"/>
      <c r="F266" s="622"/>
      <c r="G266" s="622"/>
      <c r="H266" s="629" t="s">
        <v>110</v>
      </c>
      <c r="I266" s="630"/>
      <c r="J266" s="631"/>
      <c r="K266" s="631">
        <v>0</v>
      </c>
      <c r="L266" s="631">
        <v>0</v>
      </c>
      <c r="M266" s="632">
        <v>608.78682314742798</v>
      </c>
    </row>
    <row r="267" spans="1:13" ht="35.1" customHeight="1">
      <c r="A267" s="616"/>
      <c r="B267" s="616"/>
      <c r="C267" s="621" t="s">
        <v>433</v>
      </c>
      <c r="D267" s="622" t="s">
        <v>455</v>
      </c>
      <c r="E267" s="623" t="s">
        <v>33</v>
      </c>
      <c r="F267" s="622"/>
      <c r="G267" s="622" t="s">
        <v>385</v>
      </c>
      <c r="H267" s="624" t="s">
        <v>386</v>
      </c>
      <c r="I267" s="625" t="s">
        <v>111</v>
      </c>
      <c r="J267" s="626">
        <v>360</v>
      </c>
      <c r="K267" s="626">
        <v>360</v>
      </c>
      <c r="L267" s="626">
        <v>360</v>
      </c>
      <c r="M267" s="628"/>
    </row>
    <row r="268" spans="1:13" ht="35.1" customHeight="1">
      <c r="A268" s="616"/>
      <c r="B268" s="616"/>
      <c r="C268" s="621" t="s">
        <v>433</v>
      </c>
      <c r="D268" s="622" t="s">
        <v>455</v>
      </c>
      <c r="E268" s="623" t="s">
        <v>33</v>
      </c>
      <c r="F268" s="622"/>
      <c r="G268" s="622" t="s">
        <v>385</v>
      </c>
      <c r="H268" s="624" t="s">
        <v>386</v>
      </c>
      <c r="I268" s="624" t="s">
        <v>112</v>
      </c>
      <c r="J268" s="626">
        <v>10000000</v>
      </c>
      <c r="K268" s="626">
        <v>10000000</v>
      </c>
      <c r="L268" s="626">
        <v>10000000</v>
      </c>
      <c r="M268" s="628">
        <v>10000000</v>
      </c>
    </row>
    <row r="269" spans="1:13" ht="35.1" customHeight="1">
      <c r="A269" s="616"/>
      <c r="B269" s="616"/>
      <c r="C269" s="621" t="s">
        <v>433</v>
      </c>
      <c r="D269" s="622" t="s">
        <v>455</v>
      </c>
      <c r="E269" s="623" t="s">
        <v>33</v>
      </c>
      <c r="F269" s="622"/>
      <c r="G269" s="622" t="s">
        <v>385</v>
      </c>
      <c r="H269" s="624" t="s">
        <v>386</v>
      </c>
      <c r="I269" s="624" t="s">
        <v>113</v>
      </c>
      <c r="J269" s="626">
        <v>27778</v>
      </c>
      <c r="K269" s="626">
        <v>27778</v>
      </c>
      <c r="L269" s="626">
        <v>27778</v>
      </c>
      <c r="M269" s="628">
        <v>16066.111111111109</v>
      </c>
    </row>
    <row r="270" spans="1:13" ht="35.1" customHeight="1">
      <c r="A270" s="616"/>
      <c r="B270" s="616"/>
      <c r="C270" s="621"/>
      <c r="D270" s="622"/>
      <c r="E270" s="623"/>
      <c r="F270" s="622"/>
      <c r="G270" s="622"/>
      <c r="H270" s="629" t="s">
        <v>114</v>
      </c>
      <c r="I270" s="630"/>
      <c r="J270" s="631"/>
      <c r="K270" s="631">
        <v>0</v>
      </c>
      <c r="L270" s="631">
        <v>0</v>
      </c>
      <c r="M270" s="632">
        <v>622.4281614163699</v>
      </c>
    </row>
    <row r="271" spans="1:13" ht="35.1" customHeight="1">
      <c r="A271" s="616"/>
      <c r="B271" s="616"/>
      <c r="C271" s="621" t="s">
        <v>433</v>
      </c>
      <c r="D271" s="622" t="s">
        <v>455</v>
      </c>
      <c r="E271" s="623" t="s">
        <v>33</v>
      </c>
      <c r="F271" s="622"/>
      <c r="G271" s="622" t="s">
        <v>385</v>
      </c>
      <c r="H271" s="624" t="s">
        <v>386</v>
      </c>
      <c r="I271" s="625" t="s">
        <v>115</v>
      </c>
      <c r="J271" s="626"/>
      <c r="K271" s="626"/>
      <c r="L271" s="626">
        <v>360</v>
      </c>
      <c r="M271" s="628"/>
    </row>
    <row r="272" spans="1:13" ht="35.1" customHeight="1">
      <c r="A272" s="616"/>
      <c r="B272" s="616"/>
      <c r="C272" s="621" t="s">
        <v>433</v>
      </c>
      <c r="D272" s="622" t="s">
        <v>455</v>
      </c>
      <c r="E272" s="623" t="s">
        <v>33</v>
      </c>
      <c r="F272" s="622"/>
      <c r="G272" s="622" t="s">
        <v>385</v>
      </c>
      <c r="H272" s="624" t="s">
        <v>386</v>
      </c>
      <c r="I272" s="624" t="s">
        <v>116</v>
      </c>
      <c r="J272" s="626">
        <v>10000000</v>
      </c>
      <c r="K272" s="626">
        <v>9120723</v>
      </c>
      <c r="L272" s="626">
        <v>10000000</v>
      </c>
      <c r="M272" s="628">
        <v>1263817</v>
      </c>
    </row>
    <row r="273" spans="1:13" ht="35.1" customHeight="1">
      <c r="A273" s="616"/>
      <c r="B273" s="616"/>
      <c r="C273" s="621" t="s">
        <v>433</v>
      </c>
      <c r="D273" s="622" t="s">
        <v>455</v>
      </c>
      <c r="E273" s="623" t="s">
        <v>33</v>
      </c>
      <c r="F273" s="622"/>
      <c r="G273" s="622" t="s">
        <v>385</v>
      </c>
      <c r="H273" s="624" t="s">
        <v>386</v>
      </c>
      <c r="I273" s="624" t="s">
        <v>117</v>
      </c>
      <c r="J273" s="626">
        <v>10000000</v>
      </c>
      <c r="K273" s="626">
        <v>9120723</v>
      </c>
      <c r="L273" s="626">
        <v>27778</v>
      </c>
      <c r="M273" s="628">
        <v>16066.111111111109</v>
      </c>
    </row>
    <row r="274" spans="1:13" ht="35.1" customHeight="1">
      <c r="A274" s="616"/>
      <c r="B274" s="616"/>
      <c r="C274" s="621"/>
      <c r="D274" s="622"/>
      <c r="E274" s="623"/>
      <c r="F274" s="622"/>
      <c r="G274" s="622"/>
      <c r="H274" s="633" t="s">
        <v>118</v>
      </c>
      <c r="I274" s="634"/>
      <c r="J274" s="635"/>
      <c r="K274" s="635">
        <v>-879277</v>
      </c>
      <c r="L274" s="635">
        <v>-9092945</v>
      </c>
      <c r="M274" s="636">
        <v>78.663529167675236</v>
      </c>
    </row>
    <row r="275" spans="1:13" ht="35.1" customHeight="1">
      <c r="A275" s="616"/>
      <c r="B275" s="616"/>
      <c r="C275" s="621" t="s">
        <v>433</v>
      </c>
      <c r="D275" s="622" t="s">
        <v>455</v>
      </c>
      <c r="E275" s="623" t="s">
        <v>33</v>
      </c>
      <c r="F275" s="622"/>
      <c r="G275" s="622" t="s">
        <v>387</v>
      </c>
      <c r="H275" s="624" t="s">
        <v>388</v>
      </c>
      <c r="I275" s="625" t="s">
        <v>107</v>
      </c>
      <c r="J275" s="626">
        <v>2</v>
      </c>
      <c r="K275" s="626">
        <v>2</v>
      </c>
      <c r="L275" s="626">
        <v>2</v>
      </c>
      <c r="M275" s="628">
        <v>6</v>
      </c>
    </row>
    <row r="276" spans="1:13" ht="35.1" customHeight="1">
      <c r="A276" s="616"/>
      <c r="B276" s="616"/>
      <c r="C276" s="621" t="s">
        <v>433</v>
      </c>
      <c r="D276" s="622" t="s">
        <v>455</v>
      </c>
      <c r="E276" s="623" t="s">
        <v>33</v>
      </c>
      <c r="F276" s="622"/>
      <c r="G276" s="622" t="s">
        <v>387</v>
      </c>
      <c r="H276" s="624" t="s">
        <v>388</v>
      </c>
      <c r="I276" s="624" t="s">
        <v>108</v>
      </c>
      <c r="J276" s="626">
        <v>500000</v>
      </c>
      <c r="K276" s="626">
        <v>500000</v>
      </c>
      <c r="L276" s="626">
        <v>500000</v>
      </c>
      <c r="M276" s="628">
        <v>500000</v>
      </c>
    </row>
    <row r="277" spans="1:13" ht="35.1" customHeight="1">
      <c r="A277" s="616"/>
      <c r="B277" s="616"/>
      <c r="C277" s="621" t="s">
        <v>433</v>
      </c>
      <c r="D277" s="622" t="s">
        <v>455</v>
      </c>
      <c r="E277" s="623" t="s">
        <v>33</v>
      </c>
      <c r="F277" s="622"/>
      <c r="G277" s="622" t="s">
        <v>387</v>
      </c>
      <c r="H277" s="624" t="s">
        <v>388</v>
      </c>
      <c r="I277" s="624" t="s">
        <v>109</v>
      </c>
      <c r="J277" s="626">
        <v>250000</v>
      </c>
      <c r="K277" s="626">
        <v>250000</v>
      </c>
      <c r="L277" s="626">
        <v>250000</v>
      </c>
      <c r="M277" s="628">
        <v>100000</v>
      </c>
    </row>
    <row r="278" spans="1:13" ht="35.1" customHeight="1">
      <c r="A278" s="616"/>
      <c r="B278" s="616"/>
      <c r="C278" s="621"/>
      <c r="D278" s="622"/>
      <c r="E278" s="623"/>
      <c r="F278" s="622"/>
      <c r="G278" s="622"/>
      <c r="H278" s="629" t="s">
        <v>110</v>
      </c>
      <c r="I278" s="630"/>
      <c r="J278" s="631"/>
      <c r="K278" s="631">
        <v>0</v>
      </c>
      <c r="L278" s="631">
        <v>0</v>
      </c>
      <c r="M278" s="632">
        <v>-150000</v>
      </c>
    </row>
    <row r="279" spans="1:13" ht="35.1" customHeight="1">
      <c r="A279" s="616"/>
      <c r="B279" s="616"/>
      <c r="C279" s="621" t="s">
        <v>433</v>
      </c>
      <c r="D279" s="622" t="s">
        <v>455</v>
      </c>
      <c r="E279" s="623" t="s">
        <v>33</v>
      </c>
      <c r="F279" s="622"/>
      <c r="G279" s="622" t="s">
        <v>387</v>
      </c>
      <c r="H279" s="624" t="s">
        <v>388</v>
      </c>
      <c r="I279" s="625" t="s">
        <v>111</v>
      </c>
      <c r="J279" s="626">
        <v>2</v>
      </c>
      <c r="K279" s="626">
        <v>2</v>
      </c>
      <c r="L279" s="626">
        <v>2</v>
      </c>
      <c r="M279" s="628">
        <v>6</v>
      </c>
    </row>
    <row r="280" spans="1:13" ht="35.1" customHeight="1">
      <c r="A280" s="616"/>
      <c r="B280" s="616"/>
      <c r="C280" s="621" t="s">
        <v>433</v>
      </c>
      <c r="D280" s="622" t="s">
        <v>455</v>
      </c>
      <c r="E280" s="623" t="s">
        <v>33</v>
      </c>
      <c r="F280" s="622"/>
      <c r="G280" s="622" t="s">
        <v>387</v>
      </c>
      <c r="H280" s="624" t="s">
        <v>388</v>
      </c>
      <c r="I280" s="624" t="s">
        <v>112</v>
      </c>
      <c r="J280" s="626">
        <v>500000</v>
      </c>
      <c r="K280" s="626">
        <v>500000</v>
      </c>
      <c r="L280" s="626">
        <v>500000</v>
      </c>
      <c r="M280" s="628">
        <v>500000</v>
      </c>
    </row>
    <row r="281" spans="1:13" ht="35.1" customHeight="1">
      <c r="A281" s="616"/>
      <c r="B281" s="616"/>
      <c r="C281" s="621" t="s">
        <v>433</v>
      </c>
      <c r="D281" s="622" t="s">
        <v>455</v>
      </c>
      <c r="E281" s="623" t="s">
        <v>33</v>
      </c>
      <c r="F281" s="622"/>
      <c r="G281" s="622" t="s">
        <v>387</v>
      </c>
      <c r="H281" s="624" t="s">
        <v>388</v>
      </c>
      <c r="I281" s="624" t="s">
        <v>113</v>
      </c>
      <c r="J281" s="626">
        <v>250000</v>
      </c>
      <c r="K281" s="626">
        <v>250000</v>
      </c>
      <c r="L281" s="626">
        <v>250000</v>
      </c>
      <c r="M281" s="628">
        <v>100000</v>
      </c>
    </row>
    <row r="282" spans="1:13" ht="35.1" customHeight="1">
      <c r="A282" s="616"/>
      <c r="B282" s="616"/>
      <c r="C282" s="621"/>
      <c r="D282" s="622"/>
      <c r="E282" s="623"/>
      <c r="F282" s="622"/>
      <c r="G282" s="622"/>
      <c r="H282" s="629" t="s">
        <v>114</v>
      </c>
      <c r="I282" s="630"/>
      <c r="J282" s="631"/>
      <c r="K282" s="631">
        <v>0</v>
      </c>
      <c r="L282" s="631">
        <v>0</v>
      </c>
      <c r="M282" s="632">
        <v>-150000</v>
      </c>
    </row>
    <row r="283" spans="1:13" ht="35.1" customHeight="1">
      <c r="A283" s="616"/>
      <c r="B283" s="616"/>
      <c r="C283" s="621" t="s">
        <v>433</v>
      </c>
      <c r="D283" s="622" t="s">
        <v>455</v>
      </c>
      <c r="E283" s="623" t="s">
        <v>33</v>
      </c>
      <c r="F283" s="622"/>
      <c r="G283" s="622" t="s">
        <v>387</v>
      </c>
      <c r="H283" s="624" t="s">
        <v>388</v>
      </c>
      <c r="I283" s="625" t="s">
        <v>115</v>
      </c>
      <c r="J283" s="626"/>
      <c r="K283" s="626"/>
      <c r="L283" s="626">
        <v>2</v>
      </c>
      <c r="M283" s="628">
        <v>2</v>
      </c>
    </row>
    <row r="284" spans="1:13" ht="35.1" customHeight="1">
      <c r="A284" s="616"/>
      <c r="B284" s="616"/>
      <c r="C284" s="621" t="s">
        <v>433</v>
      </c>
      <c r="D284" s="622" t="s">
        <v>455</v>
      </c>
      <c r="E284" s="623" t="s">
        <v>33</v>
      </c>
      <c r="F284" s="622"/>
      <c r="G284" s="622" t="s">
        <v>387</v>
      </c>
      <c r="H284" s="624" t="s">
        <v>388</v>
      </c>
      <c r="I284" s="624" t="s">
        <v>116</v>
      </c>
      <c r="J284" s="626">
        <v>500000</v>
      </c>
      <c r="K284" s="626">
        <v>500000</v>
      </c>
      <c r="L284" s="626">
        <v>304477</v>
      </c>
      <c r="M284" s="628">
        <v>500000</v>
      </c>
    </row>
    <row r="285" spans="1:13" ht="35.1" customHeight="1">
      <c r="A285" s="616"/>
      <c r="B285" s="616"/>
      <c r="C285" s="621" t="s">
        <v>433</v>
      </c>
      <c r="D285" s="622" t="s">
        <v>455</v>
      </c>
      <c r="E285" s="623" t="s">
        <v>33</v>
      </c>
      <c r="F285" s="622"/>
      <c r="G285" s="622" t="s">
        <v>387</v>
      </c>
      <c r="H285" s="624" t="s">
        <v>388</v>
      </c>
      <c r="I285" s="624" t="s">
        <v>117</v>
      </c>
      <c r="J285" s="626">
        <v>500000</v>
      </c>
      <c r="K285" s="626">
        <v>500000</v>
      </c>
      <c r="L285" s="626">
        <v>152239</v>
      </c>
      <c r="M285" s="628">
        <v>0</v>
      </c>
    </row>
    <row r="286" spans="1:13" ht="35.1" customHeight="1">
      <c r="A286" s="616"/>
      <c r="B286" s="616"/>
      <c r="C286" s="621"/>
      <c r="D286" s="622"/>
      <c r="E286" s="623"/>
      <c r="F286" s="622"/>
      <c r="G286" s="622"/>
      <c r="H286" s="633" t="s">
        <v>118</v>
      </c>
      <c r="I286" s="634"/>
      <c r="J286" s="635"/>
      <c r="K286" s="635">
        <v>0</v>
      </c>
      <c r="L286" s="635">
        <v>-347761</v>
      </c>
      <c r="M286" s="636">
        <v>-152239</v>
      </c>
    </row>
    <row r="287" spans="1:13" ht="35.1" customHeight="1">
      <c r="A287" s="616"/>
      <c r="B287" s="616"/>
      <c r="C287" s="621" t="s">
        <v>433</v>
      </c>
      <c r="D287" s="622" t="s">
        <v>455</v>
      </c>
      <c r="E287" s="623" t="s">
        <v>33</v>
      </c>
      <c r="F287" s="622"/>
      <c r="G287" s="622" t="s">
        <v>389</v>
      </c>
      <c r="H287" s="624" t="s">
        <v>390</v>
      </c>
      <c r="I287" s="625" t="s">
        <v>107</v>
      </c>
      <c r="J287" s="626">
        <v>6</v>
      </c>
      <c r="K287" s="626">
        <v>6</v>
      </c>
      <c r="L287" s="626">
        <v>6</v>
      </c>
      <c r="M287" s="628"/>
    </row>
    <row r="288" spans="1:13" ht="35.1" customHeight="1">
      <c r="A288" s="616"/>
      <c r="B288" s="616"/>
      <c r="C288" s="621" t="s">
        <v>433</v>
      </c>
      <c r="D288" s="622" t="s">
        <v>455</v>
      </c>
      <c r="E288" s="623" t="s">
        <v>33</v>
      </c>
      <c r="F288" s="622"/>
      <c r="G288" s="622" t="s">
        <v>389</v>
      </c>
      <c r="H288" s="624" t="s">
        <v>390</v>
      </c>
      <c r="I288" s="624" t="s">
        <v>108</v>
      </c>
      <c r="J288" s="626">
        <v>500000</v>
      </c>
      <c r="K288" s="626">
        <v>500000</v>
      </c>
      <c r="L288" s="626">
        <v>500000</v>
      </c>
      <c r="M288" s="628">
        <v>500000</v>
      </c>
    </row>
    <row r="289" spans="1:13" ht="35.1" customHeight="1">
      <c r="A289" s="616"/>
      <c r="B289" s="616"/>
      <c r="C289" s="621" t="s">
        <v>433</v>
      </c>
      <c r="D289" s="622" t="s">
        <v>455</v>
      </c>
      <c r="E289" s="623" t="s">
        <v>33</v>
      </c>
      <c r="F289" s="622"/>
      <c r="G289" s="622" t="s">
        <v>389</v>
      </c>
      <c r="H289" s="624" t="s">
        <v>390</v>
      </c>
      <c r="I289" s="624" t="s">
        <v>109</v>
      </c>
      <c r="J289" s="626">
        <v>83333</v>
      </c>
      <c r="K289" s="626">
        <v>83333</v>
      </c>
      <c r="L289" s="626">
        <v>83333</v>
      </c>
      <c r="M289" s="628">
        <v>500000</v>
      </c>
    </row>
    <row r="290" spans="1:13" ht="35.1" customHeight="1">
      <c r="A290" s="616"/>
      <c r="B290" s="616"/>
      <c r="C290" s="621"/>
      <c r="D290" s="622"/>
      <c r="E290" s="623"/>
      <c r="F290" s="622"/>
      <c r="G290" s="622"/>
      <c r="H290" s="629" t="s">
        <v>110</v>
      </c>
      <c r="I290" s="630"/>
      <c r="J290" s="631"/>
      <c r="K290" s="631">
        <v>0</v>
      </c>
      <c r="L290" s="631">
        <v>0</v>
      </c>
      <c r="M290" s="632">
        <v>416667</v>
      </c>
    </row>
    <row r="291" spans="1:13" ht="35.1" customHeight="1">
      <c r="A291" s="616"/>
      <c r="B291" s="616"/>
      <c r="C291" s="621" t="s">
        <v>433</v>
      </c>
      <c r="D291" s="622" t="s">
        <v>455</v>
      </c>
      <c r="E291" s="623" t="s">
        <v>33</v>
      </c>
      <c r="F291" s="622"/>
      <c r="G291" s="622" t="s">
        <v>389</v>
      </c>
      <c r="H291" s="624" t="s">
        <v>390</v>
      </c>
      <c r="I291" s="625" t="s">
        <v>111</v>
      </c>
      <c r="J291" s="626">
        <v>6</v>
      </c>
      <c r="K291" s="626">
        <v>6</v>
      </c>
      <c r="L291" s="626">
        <v>6</v>
      </c>
      <c r="M291" s="628"/>
    </row>
    <row r="292" spans="1:13" ht="35.1" customHeight="1">
      <c r="A292" s="616"/>
      <c r="B292" s="616"/>
      <c r="C292" s="621" t="s">
        <v>433</v>
      </c>
      <c r="D292" s="622" t="s">
        <v>455</v>
      </c>
      <c r="E292" s="623" t="s">
        <v>33</v>
      </c>
      <c r="F292" s="622"/>
      <c r="G292" s="622" t="s">
        <v>389</v>
      </c>
      <c r="H292" s="624" t="s">
        <v>390</v>
      </c>
      <c r="I292" s="624" t="s">
        <v>112</v>
      </c>
      <c r="J292" s="626">
        <v>500000</v>
      </c>
      <c r="K292" s="626">
        <v>500000</v>
      </c>
      <c r="L292" s="626">
        <v>500000</v>
      </c>
      <c r="M292" s="628">
        <v>500000</v>
      </c>
    </row>
    <row r="293" spans="1:13" ht="35.1" customHeight="1">
      <c r="A293" s="616"/>
      <c r="B293" s="616"/>
      <c r="C293" s="621" t="s">
        <v>433</v>
      </c>
      <c r="D293" s="622" t="s">
        <v>455</v>
      </c>
      <c r="E293" s="623" t="s">
        <v>33</v>
      </c>
      <c r="F293" s="622"/>
      <c r="G293" s="622" t="s">
        <v>389</v>
      </c>
      <c r="H293" s="624" t="s">
        <v>390</v>
      </c>
      <c r="I293" s="624" t="s">
        <v>113</v>
      </c>
      <c r="J293" s="626">
        <v>83333</v>
      </c>
      <c r="K293" s="626">
        <v>83333</v>
      </c>
      <c r="L293" s="626">
        <v>83333</v>
      </c>
      <c r="M293" s="628">
        <v>83333</v>
      </c>
    </row>
    <row r="294" spans="1:13" ht="35.1" customHeight="1">
      <c r="A294" s="616"/>
      <c r="B294" s="616"/>
      <c r="C294" s="621"/>
      <c r="D294" s="622"/>
      <c r="E294" s="623"/>
      <c r="F294" s="622"/>
      <c r="G294" s="622"/>
      <c r="H294" s="629" t="s">
        <v>114</v>
      </c>
      <c r="I294" s="630"/>
      <c r="J294" s="631"/>
      <c r="K294" s="631">
        <v>0</v>
      </c>
      <c r="L294" s="631">
        <v>0</v>
      </c>
      <c r="M294" s="632">
        <v>0</v>
      </c>
    </row>
    <row r="295" spans="1:13" ht="35.1" customHeight="1">
      <c r="A295" s="616"/>
      <c r="B295" s="616"/>
      <c r="C295" s="621" t="s">
        <v>433</v>
      </c>
      <c r="D295" s="622" t="s">
        <v>455</v>
      </c>
      <c r="E295" s="623" t="s">
        <v>33</v>
      </c>
      <c r="F295" s="622"/>
      <c r="G295" s="622" t="s">
        <v>389</v>
      </c>
      <c r="H295" s="624" t="s">
        <v>390</v>
      </c>
      <c r="I295" s="625" t="s">
        <v>115</v>
      </c>
      <c r="J295" s="626"/>
      <c r="K295" s="626"/>
      <c r="L295" s="626">
        <v>6</v>
      </c>
      <c r="M295" s="628"/>
    </row>
    <row r="296" spans="1:13" ht="35.1" customHeight="1">
      <c r="A296" s="616"/>
      <c r="B296" s="616"/>
      <c r="C296" s="621" t="s">
        <v>433</v>
      </c>
      <c r="D296" s="622" t="s">
        <v>455</v>
      </c>
      <c r="E296" s="623" t="s">
        <v>33</v>
      </c>
      <c r="F296" s="622"/>
      <c r="G296" s="622" t="s">
        <v>389</v>
      </c>
      <c r="H296" s="624" t="s">
        <v>390</v>
      </c>
      <c r="I296" s="624" t="s">
        <v>116</v>
      </c>
      <c r="J296" s="626">
        <v>500000</v>
      </c>
      <c r="K296" s="626">
        <v>500000</v>
      </c>
      <c r="L296" s="626">
        <v>499976</v>
      </c>
      <c r="M296" s="628">
        <v>0</v>
      </c>
    </row>
    <row r="297" spans="1:13" ht="35.1" customHeight="1">
      <c r="A297" s="616"/>
      <c r="B297" s="616"/>
      <c r="C297" s="621" t="s">
        <v>433</v>
      </c>
      <c r="D297" s="622" t="s">
        <v>455</v>
      </c>
      <c r="E297" s="623" t="s">
        <v>33</v>
      </c>
      <c r="F297" s="622"/>
      <c r="G297" s="622" t="s">
        <v>389</v>
      </c>
      <c r="H297" s="624" t="s">
        <v>390</v>
      </c>
      <c r="I297" s="624" t="s">
        <v>117</v>
      </c>
      <c r="J297" s="626">
        <v>500000</v>
      </c>
      <c r="K297" s="626">
        <v>500000</v>
      </c>
      <c r="L297" s="626">
        <v>83329</v>
      </c>
      <c r="M297" s="628">
        <v>0</v>
      </c>
    </row>
    <row r="298" spans="1:13" ht="35.1" customHeight="1">
      <c r="A298" s="616"/>
      <c r="B298" s="616"/>
      <c r="C298" s="621"/>
      <c r="D298" s="622"/>
      <c r="E298" s="623"/>
      <c r="F298" s="622"/>
      <c r="G298" s="622"/>
      <c r="H298" s="633" t="s">
        <v>118</v>
      </c>
      <c r="I298" s="634"/>
      <c r="J298" s="635"/>
      <c r="K298" s="635">
        <v>0</v>
      </c>
      <c r="L298" s="635">
        <v>-416671</v>
      </c>
      <c r="M298" s="636">
        <v>-83329</v>
      </c>
    </row>
    <row r="299" spans="1:13" ht="35.1" customHeight="1">
      <c r="A299" s="616"/>
      <c r="B299" s="616"/>
      <c r="C299" s="621" t="s">
        <v>433</v>
      </c>
      <c r="D299" s="622" t="s">
        <v>455</v>
      </c>
      <c r="E299" s="623" t="s">
        <v>33</v>
      </c>
      <c r="F299" s="622"/>
      <c r="G299" s="622" t="s">
        <v>391</v>
      </c>
      <c r="H299" s="624" t="s">
        <v>392</v>
      </c>
      <c r="I299" s="625" t="s">
        <v>107</v>
      </c>
      <c r="J299" s="626"/>
      <c r="K299" s="626"/>
      <c r="L299" s="626">
        <v>0</v>
      </c>
      <c r="M299" s="628"/>
    </row>
    <row r="300" spans="1:13" ht="35.1" customHeight="1">
      <c r="A300" s="616"/>
      <c r="B300" s="616"/>
      <c r="C300" s="621" t="s">
        <v>433</v>
      </c>
      <c r="D300" s="622" t="s">
        <v>455</v>
      </c>
      <c r="E300" s="623" t="s">
        <v>33</v>
      </c>
      <c r="F300" s="622"/>
      <c r="G300" s="622" t="s">
        <v>391</v>
      </c>
      <c r="H300" s="624" t="s">
        <v>392</v>
      </c>
      <c r="I300" s="624" t="s">
        <v>108</v>
      </c>
      <c r="J300" s="626">
        <v>0</v>
      </c>
      <c r="K300" s="626">
        <v>0</v>
      </c>
      <c r="L300" s="626">
        <v>0</v>
      </c>
      <c r="M300" s="628">
        <v>0</v>
      </c>
    </row>
    <row r="301" spans="1:13" ht="35.1" customHeight="1">
      <c r="A301" s="616"/>
      <c r="B301" s="616"/>
      <c r="C301" s="621" t="s">
        <v>433</v>
      </c>
      <c r="D301" s="622" t="s">
        <v>455</v>
      </c>
      <c r="E301" s="623" t="s">
        <v>33</v>
      </c>
      <c r="F301" s="622"/>
      <c r="G301" s="622" t="s">
        <v>391</v>
      </c>
      <c r="H301" s="624" t="s">
        <v>392</v>
      </c>
      <c r="I301" s="624" t="s">
        <v>109</v>
      </c>
      <c r="J301" s="626">
        <v>0</v>
      </c>
      <c r="K301" s="626">
        <v>0</v>
      </c>
      <c r="L301" s="626"/>
      <c r="M301" s="628">
        <v>0</v>
      </c>
    </row>
    <row r="302" spans="1:13" ht="35.1" customHeight="1">
      <c r="A302" s="616"/>
      <c r="B302" s="616"/>
      <c r="C302" s="621"/>
      <c r="D302" s="622"/>
      <c r="E302" s="623"/>
      <c r="F302" s="622"/>
      <c r="G302" s="622"/>
      <c r="H302" s="629" t="s">
        <v>110</v>
      </c>
      <c r="I302" s="630"/>
      <c r="J302" s="631"/>
      <c r="K302" s="631">
        <v>0</v>
      </c>
      <c r="L302" s="631"/>
      <c r="M302" s="632"/>
    </row>
    <row r="303" spans="1:13" ht="35.1" customHeight="1">
      <c r="A303" s="616"/>
      <c r="B303" s="616"/>
      <c r="C303" s="621" t="s">
        <v>433</v>
      </c>
      <c r="D303" s="622" t="s">
        <v>455</v>
      </c>
      <c r="E303" s="623" t="s">
        <v>33</v>
      </c>
      <c r="F303" s="622"/>
      <c r="G303" s="622" t="s">
        <v>391</v>
      </c>
      <c r="H303" s="624" t="s">
        <v>392</v>
      </c>
      <c r="I303" s="625" t="s">
        <v>111</v>
      </c>
      <c r="J303" s="626"/>
      <c r="K303" s="626"/>
      <c r="L303" s="626">
        <v>0</v>
      </c>
      <c r="M303" s="628"/>
    </row>
    <row r="304" spans="1:13" ht="35.1" customHeight="1">
      <c r="A304" s="616"/>
      <c r="B304" s="616"/>
      <c r="C304" s="621" t="s">
        <v>433</v>
      </c>
      <c r="D304" s="622" t="s">
        <v>455</v>
      </c>
      <c r="E304" s="623" t="s">
        <v>33</v>
      </c>
      <c r="F304" s="622"/>
      <c r="G304" s="622" t="s">
        <v>391</v>
      </c>
      <c r="H304" s="624" t="s">
        <v>392</v>
      </c>
      <c r="I304" s="624" t="s">
        <v>112</v>
      </c>
      <c r="J304" s="626">
        <v>0</v>
      </c>
      <c r="K304" s="626">
        <v>0</v>
      </c>
      <c r="L304" s="626">
        <v>0</v>
      </c>
      <c r="M304" s="628">
        <v>0</v>
      </c>
    </row>
    <row r="305" spans="1:13" ht="35.1" customHeight="1">
      <c r="A305" s="616"/>
      <c r="B305" s="616"/>
      <c r="C305" s="621" t="s">
        <v>433</v>
      </c>
      <c r="D305" s="622" t="s">
        <v>455</v>
      </c>
      <c r="E305" s="623" t="s">
        <v>33</v>
      </c>
      <c r="F305" s="622"/>
      <c r="G305" s="622" t="s">
        <v>391</v>
      </c>
      <c r="H305" s="624" t="s">
        <v>392</v>
      </c>
      <c r="I305" s="624" t="s">
        <v>113</v>
      </c>
      <c r="J305" s="626">
        <v>0</v>
      </c>
      <c r="K305" s="626">
        <v>0</v>
      </c>
      <c r="L305" s="626"/>
      <c r="M305" s="628">
        <v>0</v>
      </c>
    </row>
    <row r="306" spans="1:13" ht="35.1" customHeight="1">
      <c r="A306" s="616"/>
      <c r="B306" s="616"/>
      <c r="C306" s="621"/>
      <c r="D306" s="622"/>
      <c r="E306" s="623"/>
      <c r="F306" s="622"/>
      <c r="G306" s="622"/>
      <c r="H306" s="629" t="s">
        <v>114</v>
      </c>
      <c r="I306" s="630"/>
      <c r="J306" s="631"/>
      <c r="K306" s="631">
        <v>0</v>
      </c>
      <c r="L306" s="631"/>
      <c r="M306" s="632"/>
    </row>
    <row r="307" spans="1:13" ht="35.1" customHeight="1">
      <c r="A307" s="616"/>
      <c r="B307" s="616"/>
      <c r="C307" s="621" t="s">
        <v>433</v>
      </c>
      <c r="D307" s="622" t="s">
        <v>455</v>
      </c>
      <c r="E307" s="623" t="s">
        <v>33</v>
      </c>
      <c r="F307" s="622"/>
      <c r="G307" s="622" t="s">
        <v>391</v>
      </c>
      <c r="H307" s="624" t="s">
        <v>392</v>
      </c>
      <c r="I307" s="625" t="s">
        <v>115</v>
      </c>
      <c r="J307" s="626"/>
      <c r="K307" s="626"/>
      <c r="L307" s="626"/>
      <c r="M307" s="628"/>
    </row>
    <row r="308" spans="1:13" ht="35.1" customHeight="1">
      <c r="A308" s="616"/>
      <c r="B308" s="616"/>
      <c r="C308" s="621" t="s">
        <v>433</v>
      </c>
      <c r="D308" s="622" t="s">
        <v>455</v>
      </c>
      <c r="E308" s="623" t="s">
        <v>33</v>
      </c>
      <c r="F308" s="622"/>
      <c r="G308" s="622" t="s">
        <v>391</v>
      </c>
      <c r="H308" s="624" t="s">
        <v>392</v>
      </c>
      <c r="I308" s="624" t="s">
        <v>116</v>
      </c>
      <c r="J308" s="626">
        <v>0</v>
      </c>
      <c r="K308" s="626">
        <v>0</v>
      </c>
      <c r="L308" s="626">
        <v>0</v>
      </c>
      <c r="M308" s="628">
        <v>0</v>
      </c>
    </row>
    <row r="309" spans="1:13" ht="35.1" customHeight="1">
      <c r="A309" s="616"/>
      <c r="B309" s="616"/>
      <c r="C309" s="621" t="s">
        <v>433</v>
      </c>
      <c r="D309" s="622" t="s">
        <v>455</v>
      </c>
      <c r="E309" s="623" t="s">
        <v>33</v>
      </c>
      <c r="F309" s="622"/>
      <c r="G309" s="622" t="s">
        <v>391</v>
      </c>
      <c r="H309" s="624" t="s">
        <v>392</v>
      </c>
      <c r="I309" s="624" t="s">
        <v>117</v>
      </c>
      <c r="J309" s="626">
        <v>0</v>
      </c>
      <c r="K309" s="626">
        <v>0</v>
      </c>
      <c r="L309" s="626">
        <v>0</v>
      </c>
      <c r="M309" s="628">
        <v>0</v>
      </c>
    </row>
    <row r="310" spans="1:13" ht="35.1" customHeight="1">
      <c r="A310" s="616"/>
      <c r="B310" s="616"/>
      <c r="C310" s="621"/>
      <c r="D310" s="622"/>
      <c r="E310" s="623"/>
      <c r="F310" s="622"/>
      <c r="G310" s="622"/>
      <c r="H310" s="633" t="s">
        <v>118</v>
      </c>
      <c r="I310" s="634"/>
      <c r="J310" s="635"/>
      <c r="K310" s="635">
        <v>0</v>
      </c>
      <c r="L310" s="635">
        <v>0</v>
      </c>
      <c r="M310" s="636">
        <v>0</v>
      </c>
    </row>
    <row r="311" spans="1:13" ht="35.1" customHeight="1">
      <c r="A311" s="616"/>
      <c r="B311" s="616"/>
      <c r="C311" s="621" t="s">
        <v>433</v>
      </c>
      <c r="D311" s="622" t="s">
        <v>455</v>
      </c>
      <c r="E311" s="623" t="s">
        <v>33</v>
      </c>
      <c r="F311" s="622"/>
      <c r="G311" s="622" t="s">
        <v>393</v>
      </c>
      <c r="H311" s="624" t="s">
        <v>424</v>
      </c>
      <c r="I311" s="625" t="s">
        <v>107</v>
      </c>
      <c r="J311" s="626">
        <v>703</v>
      </c>
      <c r="K311" s="626">
        <v>150</v>
      </c>
      <c r="L311" s="626">
        <v>0</v>
      </c>
      <c r="M311" s="628"/>
    </row>
    <row r="312" spans="1:13" ht="35.1" customHeight="1">
      <c r="A312" s="616"/>
      <c r="B312" s="616"/>
      <c r="C312" s="621" t="s">
        <v>433</v>
      </c>
      <c r="D312" s="622" t="s">
        <v>455</v>
      </c>
      <c r="E312" s="623" t="s">
        <v>33</v>
      </c>
      <c r="F312" s="622"/>
      <c r="G312" s="622" t="s">
        <v>393</v>
      </c>
      <c r="H312" s="624" t="s">
        <v>424</v>
      </c>
      <c r="I312" s="624" t="s">
        <v>108</v>
      </c>
      <c r="J312" s="626">
        <v>43500000</v>
      </c>
      <c r="K312" s="626">
        <v>3056000</v>
      </c>
      <c r="L312" s="626">
        <v>0</v>
      </c>
      <c r="M312" s="628">
        <v>0</v>
      </c>
    </row>
    <row r="313" spans="1:13" ht="35.1" customHeight="1">
      <c r="A313" s="616"/>
      <c r="B313" s="616"/>
      <c r="C313" s="621" t="s">
        <v>433</v>
      </c>
      <c r="D313" s="622" t="s">
        <v>455</v>
      </c>
      <c r="E313" s="623" t="s">
        <v>33</v>
      </c>
      <c r="F313" s="622"/>
      <c r="G313" s="622" t="s">
        <v>393</v>
      </c>
      <c r="H313" s="624" t="s">
        <v>424</v>
      </c>
      <c r="I313" s="624" t="s">
        <v>109</v>
      </c>
      <c r="J313" s="626">
        <v>61878</v>
      </c>
      <c r="K313" s="626">
        <v>20373</v>
      </c>
      <c r="L313" s="626"/>
      <c r="M313" s="628">
        <v>0</v>
      </c>
    </row>
    <row r="314" spans="1:13" ht="35.1" customHeight="1">
      <c r="A314" s="616"/>
      <c r="B314" s="616"/>
      <c r="C314" s="621"/>
      <c r="D314" s="622"/>
      <c r="E314" s="623"/>
      <c r="F314" s="622"/>
      <c r="G314" s="622"/>
      <c r="H314" s="629" t="s">
        <v>110</v>
      </c>
      <c r="I314" s="630"/>
      <c r="J314" s="631"/>
      <c r="K314" s="631">
        <v>-41505</v>
      </c>
      <c r="L314" s="631"/>
      <c r="M314" s="632"/>
    </row>
    <row r="315" spans="1:13" ht="35.1" customHeight="1">
      <c r="A315" s="616"/>
      <c r="B315" s="616"/>
      <c r="C315" s="621" t="s">
        <v>433</v>
      </c>
      <c r="D315" s="622" t="s">
        <v>455</v>
      </c>
      <c r="E315" s="623" t="s">
        <v>33</v>
      </c>
      <c r="F315" s="622"/>
      <c r="G315" s="622" t="s">
        <v>393</v>
      </c>
      <c r="H315" s="624" t="s">
        <v>424</v>
      </c>
      <c r="I315" s="625" t="s">
        <v>111</v>
      </c>
      <c r="J315" s="626">
        <v>703</v>
      </c>
      <c r="K315" s="626">
        <v>150</v>
      </c>
      <c r="L315" s="626">
        <v>0</v>
      </c>
      <c r="M315" s="628"/>
    </row>
    <row r="316" spans="1:13" ht="35.1" customHeight="1">
      <c r="A316" s="616"/>
      <c r="B316" s="616"/>
      <c r="C316" s="621" t="s">
        <v>433</v>
      </c>
      <c r="D316" s="622" t="s">
        <v>455</v>
      </c>
      <c r="E316" s="623" t="s">
        <v>33</v>
      </c>
      <c r="F316" s="622"/>
      <c r="G316" s="622" t="s">
        <v>393</v>
      </c>
      <c r="H316" s="624" t="s">
        <v>424</v>
      </c>
      <c r="I316" s="624" t="s">
        <v>112</v>
      </c>
      <c r="J316" s="626">
        <v>44250000</v>
      </c>
      <c r="K316" s="626">
        <v>3056000</v>
      </c>
      <c r="L316" s="626">
        <v>0</v>
      </c>
      <c r="M316" s="628">
        <v>0</v>
      </c>
    </row>
    <row r="317" spans="1:13" ht="35.1" customHeight="1">
      <c r="A317" s="616"/>
      <c r="B317" s="616"/>
      <c r="C317" s="621" t="s">
        <v>433</v>
      </c>
      <c r="D317" s="622" t="s">
        <v>455</v>
      </c>
      <c r="E317" s="623" t="s">
        <v>33</v>
      </c>
      <c r="F317" s="622"/>
      <c r="G317" s="622" t="s">
        <v>393</v>
      </c>
      <c r="H317" s="624" t="s">
        <v>424</v>
      </c>
      <c r="I317" s="624" t="s">
        <v>113</v>
      </c>
      <c r="J317" s="626">
        <v>62945</v>
      </c>
      <c r="K317" s="626">
        <v>20373</v>
      </c>
      <c r="L317" s="626"/>
      <c r="M317" s="628">
        <v>0</v>
      </c>
    </row>
    <row r="318" spans="1:13" ht="35.1" customHeight="1">
      <c r="A318" s="616"/>
      <c r="B318" s="616"/>
      <c r="C318" s="621"/>
      <c r="D318" s="622"/>
      <c r="E318" s="623"/>
      <c r="F318" s="622"/>
      <c r="G318" s="622"/>
      <c r="H318" s="629" t="s">
        <v>114</v>
      </c>
      <c r="I318" s="630"/>
      <c r="J318" s="631"/>
      <c r="K318" s="631">
        <v>-42572</v>
      </c>
      <c r="L318" s="631"/>
      <c r="M318" s="632"/>
    </row>
    <row r="319" spans="1:13" ht="35.1" customHeight="1">
      <c r="A319" s="616"/>
      <c r="B319" s="616"/>
      <c r="C319" s="621" t="s">
        <v>433</v>
      </c>
      <c r="D319" s="622" t="s">
        <v>455</v>
      </c>
      <c r="E319" s="623" t="s">
        <v>33</v>
      </c>
      <c r="F319" s="622"/>
      <c r="G319" s="622" t="s">
        <v>393</v>
      </c>
      <c r="H319" s="624" t="s">
        <v>424</v>
      </c>
      <c r="I319" s="625" t="s">
        <v>115</v>
      </c>
      <c r="J319" s="626"/>
      <c r="K319" s="626">
        <v>150</v>
      </c>
      <c r="L319" s="626"/>
      <c r="M319" s="628"/>
    </row>
    <row r="320" spans="1:13" ht="35.1" customHeight="1">
      <c r="A320" s="616"/>
      <c r="B320" s="616"/>
      <c r="C320" s="621" t="s">
        <v>433</v>
      </c>
      <c r="D320" s="622" t="s">
        <v>455</v>
      </c>
      <c r="E320" s="623" t="s">
        <v>33</v>
      </c>
      <c r="F320" s="622"/>
      <c r="G320" s="622" t="s">
        <v>393</v>
      </c>
      <c r="H320" s="624" t="s">
        <v>424</v>
      </c>
      <c r="I320" s="624" t="s">
        <v>116</v>
      </c>
      <c r="J320" s="626">
        <v>40593891</v>
      </c>
      <c r="K320" s="626">
        <v>3042672</v>
      </c>
      <c r="L320" s="626">
        <v>0</v>
      </c>
      <c r="M320" s="628">
        <v>0</v>
      </c>
    </row>
    <row r="321" spans="1:13" ht="35.1" customHeight="1">
      <c r="A321" s="616"/>
      <c r="B321" s="616"/>
      <c r="C321" s="621" t="s">
        <v>433</v>
      </c>
      <c r="D321" s="622" t="s">
        <v>455</v>
      </c>
      <c r="E321" s="623" t="s">
        <v>33</v>
      </c>
      <c r="F321" s="622"/>
      <c r="G321" s="622" t="s">
        <v>393</v>
      </c>
      <c r="H321" s="624" t="s">
        <v>424</v>
      </c>
      <c r="I321" s="624" t="s">
        <v>117</v>
      </c>
      <c r="J321" s="626">
        <v>40593891</v>
      </c>
      <c r="K321" s="626">
        <v>20284</v>
      </c>
      <c r="L321" s="626">
        <v>0</v>
      </c>
      <c r="M321" s="628">
        <v>0</v>
      </c>
    </row>
    <row r="322" spans="1:13" ht="35.1" customHeight="1">
      <c r="A322" s="616"/>
      <c r="B322" s="616"/>
      <c r="C322" s="621"/>
      <c r="D322" s="622"/>
      <c r="E322" s="623"/>
      <c r="F322" s="622"/>
      <c r="G322" s="622"/>
      <c r="H322" s="633" t="s">
        <v>118</v>
      </c>
      <c r="I322" s="634"/>
      <c r="J322" s="635"/>
      <c r="K322" s="635">
        <v>-40573607</v>
      </c>
      <c r="L322" s="635">
        <v>-20284</v>
      </c>
      <c r="M322" s="636">
        <v>0</v>
      </c>
    </row>
    <row r="323" spans="1:13" ht="35.1" customHeight="1">
      <c r="A323" s="616"/>
      <c r="B323" s="616"/>
      <c r="C323" s="621" t="s">
        <v>433</v>
      </c>
      <c r="D323" s="622" t="s">
        <v>455</v>
      </c>
      <c r="E323" s="623" t="s">
        <v>33</v>
      </c>
      <c r="F323" s="622"/>
      <c r="G323" s="622" t="s">
        <v>394</v>
      </c>
      <c r="H323" s="624" t="s">
        <v>395</v>
      </c>
      <c r="I323" s="625" t="s">
        <v>107</v>
      </c>
      <c r="J323" s="626"/>
      <c r="K323" s="626"/>
      <c r="L323" s="626">
        <v>250</v>
      </c>
      <c r="M323" s="628"/>
    </row>
    <row r="324" spans="1:13" ht="35.1" customHeight="1">
      <c r="A324" s="616"/>
      <c r="B324" s="616"/>
      <c r="C324" s="621" t="s">
        <v>433</v>
      </c>
      <c r="D324" s="622" t="s">
        <v>455</v>
      </c>
      <c r="E324" s="623" t="s">
        <v>33</v>
      </c>
      <c r="F324" s="622"/>
      <c r="G324" s="622" t="s">
        <v>394</v>
      </c>
      <c r="H324" s="624" t="s">
        <v>395</v>
      </c>
      <c r="I324" s="624" t="s">
        <v>108</v>
      </c>
      <c r="J324" s="626">
        <v>0</v>
      </c>
      <c r="K324" s="626">
        <v>0</v>
      </c>
      <c r="L324" s="626">
        <v>12485450</v>
      </c>
      <c r="M324" s="628">
        <v>0</v>
      </c>
    </row>
    <row r="325" spans="1:13" ht="35.1" customHeight="1">
      <c r="A325" s="616"/>
      <c r="B325" s="616"/>
      <c r="C325" s="621" t="s">
        <v>433</v>
      </c>
      <c r="D325" s="622" t="s">
        <v>455</v>
      </c>
      <c r="E325" s="623" t="s">
        <v>33</v>
      </c>
      <c r="F325" s="622"/>
      <c r="G325" s="622" t="s">
        <v>394</v>
      </c>
      <c r="H325" s="624" t="s">
        <v>395</v>
      </c>
      <c r="I325" s="624" t="s">
        <v>109</v>
      </c>
      <c r="J325" s="626">
        <v>0</v>
      </c>
      <c r="K325" s="626">
        <v>0</v>
      </c>
      <c r="L325" s="626">
        <v>49942</v>
      </c>
      <c r="M325" s="628">
        <v>0</v>
      </c>
    </row>
    <row r="326" spans="1:13" ht="35.1" customHeight="1">
      <c r="A326" s="616"/>
      <c r="B326" s="616"/>
      <c r="C326" s="621"/>
      <c r="D326" s="622"/>
      <c r="E326" s="623"/>
      <c r="F326" s="622"/>
      <c r="G326" s="622"/>
      <c r="H326" s="629" t="s">
        <v>110</v>
      </c>
      <c r="I326" s="630"/>
      <c r="J326" s="631"/>
      <c r="K326" s="631">
        <v>0</v>
      </c>
      <c r="L326" s="631">
        <v>49942</v>
      </c>
      <c r="M326" s="632">
        <v>-49942</v>
      </c>
    </row>
    <row r="327" spans="1:13" ht="35.1" customHeight="1">
      <c r="A327" s="616"/>
      <c r="B327" s="616"/>
      <c r="C327" s="621" t="s">
        <v>433</v>
      </c>
      <c r="D327" s="622" t="s">
        <v>455</v>
      </c>
      <c r="E327" s="623" t="s">
        <v>33</v>
      </c>
      <c r="F327" s="622"/>
      <c r="G327" s="622" t="s">
        <v>394</v>
      </c>
      <c r="H327" s="624" t="s">
        <v>395</v>
      </c>
      <c r="I327" s="625" t="s">
        <v>111</v>
      </c>
      <c r="J327" s="626"/>
      <c r="K327" s="626">
        <v>0</v>
      </c>
      <c r="L327" s="626">
        <v>250</v>
      </c>
      <c r="M327" s="628"/>
    </row>
    <row r="328" spans="1:13" ht="35.1" customHeight="1">
      <c r="A328" s="616"/>
      <c r="B328" s="616"/>
      <c r="C328" s="621" t="s">
        <v>433</v>
      </c>
      <c r="D328" s="622" t="s">
        <v>455</v>
      </c>
      <c r="E328" s="623" t="s">
        <v>33</v>
      </c>
      <c r="F328" s="622"/>
      <c r="G328" s="622" t="s">
        <v>394</v>
      </c>
      <c r="H328" s="624" t="s">
        <v>395</v>
      </c>
      <c r="I328" s="624" t="s">
        <v>112</v>
      </c>
      <c r="J328" s="626">
        <v>0</v>
      </c>
      <c r="K328" s="626">
        <v>12485450</v>
      </c>
      <c r="L328" s="626">
        <v>6577680</v>
      </c>
      <c r="M328" s="628">
        <v>0</v>
      </c>
    </row>
    <row r="329" spans="1:13" ht="35.1" customHeight="1">
      <c r="A329" s="616"/>
      <c r="B329" s="616"/>
      <c r="C329" s="621" t="s">
        <v>433</v>
      </c>
      <c r="D329" s="622" t="s">
        <v>455</v>
      </c>
      <c r="E329" s="623" t="s">
        <v>33</v>
      </c>
      <c r="F329" s="622"/>
      <c r="G329" s="622" t="s">
        <v>394</v>
      </c>
      <c r="H329" s="624" t="s">
        <v>395</v>
      </c>
      <c r="I329" s="624" t="s">
        <v>113</v>
      </c>
      <c r="J329" s="626">
        <v>0</v>
      </c>
      <c r="K329" s="626"/>
      <c r="L329" s="626">
        <v>26311</v>
      </c>
      <c r="M329" s="628">
        <v>0</v>
      </c>
    </row>
    <row r="330" spans="1:13" ht="35.1" customHeight="1">
      <c r="A330" s="616"/>
      <c r="B330" s="616"/>
      <c r="C330" s="621"/>
      <c r="D330" s="622"/>
      <c r="E330" s="623"/>
      <c r="F330" s="622"/>
      <c r="G330" s="622"/>
      <c r="H330" s="629" t="s">
        <v>114</v>
      </c>
      <c r="I330" s="630"/>
      <c r="J330" s="631"/>
      <c r="K330" s="631"/>
      <c r="L330" s="631"/>
      <c r="M330" s="632">
        <v>-26311</v>
      </c>
    </row>
    <row r="331" spans="1:13" ht="35.1" customHeight="1">
      <c r="A331" s="616"/>
      <c r="B331" s="616"/>
      <c r="C331" s="621" t="s">
        <v>433</v>
      </c>
      <c r="D331" s="622" t="s">
        <v>455</v>
      </c>
      <c r="E331" s="623" t="s">
        <v>33</v>
      </c>
      <c r="F331" s="622"/>
      <c r="G331" s="622" t="s">
        <v>394</v>
      </c>
      <c r="H331" s="624" t="s">
        <v>395</v>
      </c>
      <c r="I331" s="625" t="s">
        <v>115</v>
      </c>
      <c r="J331" s="626"/>
      <c r="K331" s="626"/>
      <c r="L331" s="626">
        <v>250</v>
      </c>
      <c r="M331" s="628"/>
    </row>
    <row r="332" spans="1:13" ht="35.1" customHeight="1">
      <c r="A332" s="616"/>
      <c r="B332" s="616"/>
      <c r="C332" s="621" t="s">
        <v>433</v>
      </c>
      <c r="D332" s="622" t="s">
        <v>455</v>
      </c>
      <c r="E332" s="623" t="s">
        <v>33</v>
      </c>
      <c r="F332" s="622"/>
      <c r="G332" s="622" t="s">
        <v>394</v>
      </c>
      <c r="H332" s="624" t="s">
        <v>395</v>
      </c>
      <c r="I332" s="624" t="s">
        <v>116</v>
      </c>
      <c r="J332" s="626">
        <v>0</v>
      </c>
      <c r="K332" s="626">
        <v>0</v>
      </c>
      <c r="L332" s="626">
        <v>6577680</v>
      </c>
      <c r="M332" s="628">
        <v>0</v>
      </c>
    </row>
    <row r="333" spans="1:13" ht="35.1" customHeight="1">
      <c r="A333" s="616"/>
      <c r="B333" s="616"/>
      <c r="C333" s="621" t="s">
        <v>433</v>
      </c>
      <c r="D333" s="622" t="s">
        <v>455</v>
      </c>
      <c r="E333" s="623" t="s">
        <v>33</v>
      </c>
      <c r="F333" s="622"/>
      <c r="G333" s="622" t="s">
        <v>394</v>
      </c>
      <c r="H333" s="624" t="s">
        <v>395</v>
      </c>
      <c r="I333" s="624" t="s">
        <v>117</v>
      </c>
      <c r="J333" s="626">
        <v>0</v>
      </c>
      <c r="K333" s="626">
        <v>0</v>
      </c>
      <c r="L333" s="626">
        <v>26311</v>
      </c>
      <c r="M333" s="628">
        <v>0</v>
      </c>
    </row>
    <row r="334" spans="1:13" ht="35.1" customHeight="1">
      <c r="A334" s="616"/>
      <c r="B334" s="616"/>
      <c r="C334" s="621"/>
      <c r="D334" s="622"/>
      <c r="E334" s="623"/>
      <c r="F334" s="622"/>
      <c r="G334" s="622"/>
      <c r="H334" s="633" t="s">
        <v>118</v>
      </c>
      <c r="I334" s="634"/>
      <c r="J334" s="635"/>
      <c r="K334" s="635">
        <v>0</v>
      </c>
      <c r="L334" s="635">
        <v>26311</v>
      </c>
      <c r="M334" s="636">
        <v>-26311</v>
      </c>
    </row>
    <row r="335" spans="1:13" ht="35.1" customHeight="1">
      <c r="A335" s="616"/>
      <c r="B335" s="616"/>
      <c r="C335" s="621" t="s">
        <v>433</v>
      </c>
      <c r="D335" s="622" t="s">
        <v>455</v>
      </c>
      <c r="E335" s="623" t="s">
        <v>33</v>
      </c>
      <c r="F335" s="622"/>
      <c r="G335" s="622" t="s">
        <v>425</v>
      </c>
      <c r="H335" s="624" t="s">
        <v>426</v>
      </c>
      <c r="I335" s="625" t="s">
        <v>107</v>
      </c>
      <c r="J335" s="626">
        <v>140</v>
      </c>
      <c r="K335" s="626">
        <v>0</v>
      </c>
      <c r="L335" s="626">
        <v>0</v>
      </c>
      <c r="M335" s="628"/>
    </row>
    <row r="336" spans="1:13" ht="35.1" customHeight="1">
      <c r="A336" s="616"/>
      <c r="B336" s="616"/>
      <c r="C336" s="621" t="s">
        <v>433</v>
      </c>
      <c r="D336" s="622" t="s">
        <v>455</v>
      </c>
      <c r="E336" s="623" t="s">
        <v>33</v>
      </c>
      <c r="F336" s="622"/>
      <c r="G336" s="622" t="s">
        <v>425</v>
      </c>
      <c r="H336" s="624" t="s">
        <v>426</v>
      </c>
      <c r="I336" s="624" t="s">
        <v>108</v>
      </c>
      <c r="J336" s="626">
        <v>7000000</v>
      </c>
      <c r="K336" s="626">
        <v>0</v>
      </c>
      <c r="L336" s="626">
        <v>0</v>
      </c>
      <c r="M336" s="628">
        <v>162713740</v>
      </c>
    </row>
    <row r="337" spans="1:13" ht="35.1" customHeight="1">
      <c r="A337" s="616"/>
      <c r="B337" s="616"/>
      <c r="C337" s="621" t="s">
        <v>433</v>
      </c>
      <c r="D337" s="622" t="s">
        <v>455</v>
      </c>
      <c r="E337" s="623" t="s">
        <v>33</v>
      </c>
      <c r="F337" s="622"/>
      <c r="G337" s="622" t="s">
        <v>425</v>
      </c>
      <c r="H337" s="624" t="s">
        <v>426</v>
      </c>
      <c r="I337" s="624" t="s">
        <v>109</v>
      </c>
      <c r="J337" s="626">
        <v>50000</v>
      </c>
      <c r="K337" s="626"/>
      <c r="L337" s="626"/>
      <c r="M337" s="628">
        <v>162713740</v>
      </c>
    </row>
    <row r="338" spans="1:13" ht="35.1" customHeight="1">
      <c r="A338" s="616"/>
      <c r="B338" s="616"/>
      <c r="C338" s="621"/>
      <c r="D338" s="622"/>
      <c r="E338" s="623"/>
      <c r="F338" s="622"/>
      <c r="G338" s="622"/>
      <c r="H338" s="629" t="s">
        <v>110</v>
      </c>
      <c r="I338" s="630"/>
      <c r="J338" s="631"/>
      <c r="K338" s="631"/>
      <c r="L338" s="631"/>
      <c r="M338" s="632"/>
    </row>
    <row r="339" spans="1:13" ht="35.1" customHeight="1">
      <c r="A339" s="616"/>
      <c r="B339" s="616"/>
      <c r="C339" s="621" t="s">
        <v>433</v>
      </c>
      <c r="D339" s="622" t="s">
        <v>455</v>
      </c>
      <c r="E339" s="623" t="s">
        <v>33</v>
      </c>
      <c r="F339" s="622"/>
      <c r="G339" s="622" t="s">
        <v>425</v>
      </c>
      <c r="H339" s="624" t="s">
        <v>426</v>
      </c>
      <c r="I339" s="625" t="s">
        <v>111</v>
      </c>
      <c r="J339" s="626">
        <v>140</v>
      </c>
      <c r="K339" s="626">
        <v>0</v>
      </c>
      <c r="L339" s="626">
        <v>0</v>
      </c>
      <c r="M339" s="628"/>
    </row>
    <row r="340" spans="1:13" ht="35.1" customHeight="1">
      <c r="A340" s="616"/>
      <c r="B340" s="616"/>
      <c r="C340" s="621" t="s">
        <v>433</v>
      </c>
      <c r="D340" s="622" t="s">
        <v>455</v>
      </c>
      <c r="E340" s="623" t="s">
        <v>33</v>
      </c>
      <c r="F340" s="622"/>
      <c r="G340" s="622" t="s">
        <v>425</v>
      </c>
      <c r="H340" s="624" t="s">
        <v>426</v>
      </c>
      <c r="I340" s="624" t="s">
        <v>112</v>
      </c>
      <c r="J340" s="626">
        <v>0</v>
      </c>
      <c r="K340" s="626">
        <v>0</v>
      </c>
      <c r="L340" s="626">
        <v>0</v>
      </c>
      <c r="M340" s="628">
        <v>162713740</v>
      </c>
    </row>
    <row r="341" spans="1:13" ht="35.1" customHeight="1">
      <c r="A341" s="616"/>
      <c r="B341" s="616"/>
      <c r="C341" s="621" t="s">
        <v>433</v>
      </c>
      <c r="D341" s="622" t="s">
        <v>455</v>
      </c>
      <c r="E341" s="623" t="s">
        <v>33</v>
      </c>
      <c r="F341" s="622"/>
      <c r="G341" s="622" t="s">
        <v>425</v>
      </c>
      <c r="H341" s="624" t="s">
        <v>426</v>
      </c>
      <c r="I341" s="624" t="s">
        <v>113</v>
      </c>
      <c r="J341" s="626">
        <v>0</v>
      </c>
      <c r="K341" s="626"/>
      <c r="L341" s="626"/>
      <c r="M341" s="628">
        <v>162713740</v>
      </c>
    </row>
    <row r="342" spans="1:13" ht="35.1" customHeight="1">
      <c r="A342" s="616"/>
      <c r="B342" s="616"/>
      <c r="C342" s="621"/>
      <c r="D342" s="622"/>
      <c r="E342" s="623"/>
      <c r="F342" s="622"/>
      <c r="G342" s="622"/>
      <c r="H342" s="629" t="s">
        <v>114</v>
      </c>
      <c r="I342" s="630"/>
      <c r="J342" s="631"/>
      <c r="K342" s="631"/>
      <c r="L342" s="631"/>
      <c r="M342" s="632">
        <v>1</v>
      </c>
    </row>
    <row r="343" spans="1:13" ht="35.1" customHeight="1">
      <c r="A343" s="616"/>
      <c r="B343" s="616"/>
      <c r="C343" s="621" t="s">
        <v>433</v>
      </c>
      <c r="D343" s="622" t="s">
        <v>455</v>
      </c>
      <c r="E343" s="623" t="s">
        <v>33</v>
      </c>
      <c r="F343" s="622"/>
      <c r="G343" s="622" t="s">
        <v>425</v>
      </c>
      <c r="H343" s="624" t="s">
        <v>426</v>
      </c>
      <c r="I343" s="625" t="s">
        <v>115</v>
      </c>
      <c r="J343" s="626"/>
      <c r="K343" s="626"/>
      <c r="L343" s="626"/>
      <c r="M343" s="628"/>
    </row>
    <row r="344" spans="1:13" ht="35.1" customHeight="1">
      <c r="A344" s="616"/>
      <c r="B344" s="616"/>
      <c r="C344" s="621" t="s">
        <v>433</v>
      </c>
      <c r="D344" s="622" t="s">
        <v>455</v>
      </c>
      <c r="E344" s="623" t="s">
        <v>33</v>
      </c>
      <c r="F344" s="622"/>
      <c r="G344" s="622" t="s">
        <v>425</v>
      </c>
      <c r="H344" s="624" t="s">
        <v>426</v>
      </c>
      <c r="I344" s="624" t="s">
        <v>116</v>
      </c>
      <c r="J344" s="626">
        <v>0</v>
      </c>
      <c r="K344" s="626">
        <v>0</v>
      </c>
      <c r="L344" s="626">
        <v>0</v>
      </c>
      <c r="M344" s="628">
        <v>0</v>
      </c>
    </row>
    <row r="345" spans="1:13" ht="35.1" customHeight="1">
      <c r="A345" s="616"/>
      <c r="B345" s="616"/>
      <c r="C345" s="621" t="s">
        <v>433</v>
      </c>
      <c r="D345" s="622" t="s">
        <v>455</v>
      </c>
      <c r="E345" s="623" t="s">
        <v>33</v>
      </c>
      <c r="F345" s="622"/>
      <c r="G345" s="622" t="s">
        <v>425</v>
      </c>
      <c r="H345" s="624" t="s">
        <v>426</v>
      </c>
      <c r="I345" s="624" t="s">
        <v>117</v>
      </c>
      <c r="J345" s="626">
        <v>0</v>
      </c>
      <c r="K345" s="626">
        <v>0</v>
      </c>
      <c r="L345" s="626">
        <v>0</v>
      </c>
      <c r="M345" s="628">
        <v>0</v>
      </c>
    </row>
    <row r="346" spans="1:13" ht="35.1" customHeight="1">
      <c r="A346" s="616"/>
      <c r="B346" s="616"/>
      <c r="C346" s="621"/>
      <c r="D346" s="622"/>
      <c r="E346" s="623"/>
      <c r="F346" s="622"/>
      <c r="G346" s="622"/>
      <c r="H346" s="633" t="s">
        <v>118</v>
      </c>
      <c r="I346" s="634"/>
      <c r="J346" s="635"/>
      <c r="K346" s="635">
        <v>0</v>
      </c>
      <c r="L346" s="635">
        <v>0</v>
      </c>
      <c r="M346" s="636">
        <v>0</v>
      </c>
    </row>
    <row r="347" spans="1:13" ht="35.1" customHeight="1">
      <c r="A347" s="616"/>
      <c r="B347" s="616"/>
      <c r="C347" s="621" t="s">
        <v>433</v>
      </c>
      <c r="D347" s="622" t="s">
        <v>455</v>
      </c>
      <c r="E347" s="623" t="s">
        <v>33</v>
      </c>
      <c r="F347" s="622"/>
      <c r="G347" s="622" t="s">
        <v>396</v>
      </c>
      <c r="H347" s="624" t="s">
        <v>397</v>
      </c>
      <c r="I347" s="625" t="s">
        <v>107</v>
      </c>
      <c r="J347" s="626">
        <v>1</v>
      </c>
      <c r="K347" s="626">
        <v>0</v>
      </c>
      <c r="L347" s="626">
        <v>2</v>
      </c>
      <c r="M347" s="628"/>
    </row>
    <row r="348" spans="1:13" ht="35.1" customHeight="1">
      <c r="A348" s="616"/>
      <c r="B348" s="616"/>
      <c r="C348" s="621" t="s">
        <v>433</v>
      </c>
      <c r="D348" s="622" t="s">
        <v>455</v>
      </c>
      <c r="E348" s="623" t="s">
        <v>33</v>
      </c>
      <c r="F348" s="622"/>
      <c r="G348" s="622" t="s">
        <v>396</v>
      </c>
      <c r="H348" s="624" t="s">
        <v>397</v>
      </c>
      <c r="I348" s="624" t="s">
        <v>108</v>
      </c>
      <c r="J348" s="626">
        <v>10600000</v>
      </c>
      <c r="K348" s="626">
        <v>0</v>
      </c>
      <c r="L348" s="626">
        <v>20000000</v>
      </c>
      <c r="M348" s="628">
        <v>0</v>
      </c>
    </row>
    <row r="349" spans="1:13" ht="35.1" customHeight="1">
      <c r="A349" s="616"/>
      <c r="B349" s="616"/>
      <c r="C349" s="621" t="s">
        <v>433</v>
      </c>
      <c r="D349" s="622" t="s">
        <v>455</v>
      </c>
      <c r="E349" s="623" t="s">
        <v>33</v>
      </c>
      <c r="F349" s="622"/>
      <c r="G349" s="622" t="s">
        <v>396</v>
      </c>
      <c r="H349" s="624" t="s">
        <v>397</v>
      </c>
      <c r="I349" s="624" t="s">
        <v>109</v>
      </c>
      <c r="J349" s="626">
        <v>10600000</v>
      </c>
      <c r="K349" s="626"/>
      <c r="L349" s="626">
        <v>10000000</v>
      </c>
      <c r="M349" s="628">
        <v>0</v>
      </c>
    </row>
    <row r="350" spans="1:13" ht="35.1" customHeight="1">
      <c r="A350" s="616"/>
      <c r="B350" s="616"/>
      <c r="C350" s="621"/>
      <c r="D350" s="622"/>
      <c r="E350" s="623"/>
      <c r="F350" s="622"/>
      <c r="G350" s="622"/>
      <c r="H350" s="629" t="s">
        <v>110</v>
      </c>
      <c r="I350" s="630"/>
      <c r="J350" s="631"/>
      <c r="K350" s="631"/>
      <c r="L350" s="631"/>
      <c r="M350" s="632">
        <v>-10000000</v>
      </c>
    </row>
    <row r="351" spans="1:13" ht="35.1" customHeight="1">
      <c r="A351" s="616"/>
      <c r="B351" s="616"/>
      <c r="C351" s="621" t="s">
        <v>433</v>
      </c>
      <c r="D351" s="622" t="s">
        <v>455</v>
      </c>
      <c r="E351" s="623" t="s">
        <v>33</v>
      </c>
      <c r="F351" s="622"/>
      <c r="G351" s="622" t="s">
        <v>396</v>
      </c>
      <c r="H351" s="624" t="s">
        <v>397</v>
      </c>
      <c r="I351" s="625" t="s">
        <v>111</v>
      </c>
      <c r="J351" s="626">
        <v>1</v>
      </c>
      <c r="K351" s="626">
        <v>0</v>
      </c>
      <c r="L351" s="626">
        <v>2</v>
      </c>
      <c r="M351" s="628"/>
    </row>
    <row r="352" spans="1:13" ht="35.1" customHeight="1">
      <c r="A352" s="616"/>
      <c r="B352" s="616"/>
      <c r="C352" s="621" t="s">
        <v>433</v>
      </c>
      <c r="D352" s="622" t="s">
        <v>455</v>
      </c>
      <c r="E352" s="623" t="s">
        <v>33</v>
      </c>
      <c r="F352" s="622"/>
      <c r="G352" s="622" t="s">
        <v>396</v>
      </c>
      <c r="H352" s="624" t="s">
        <v>397</v>
      </c>
      <c r="I352" s="624" t="s">
        <v>112</v>
      </c>
      <c r="J352" s="626">
        <v>17000000</v>
      </c>
      <c r="K352" s="626">
        <v>0</v>
      </c>
      <c r="L352" s="626">
        <v>0</v>
      </c>
      <c r="M352" s="628">
        <v>0</v>
      </c>
    </row>
    <row r="353" spans="1:13" ht="35.1" customHeight="1">
      <c r="A353" s="616"/>
      <c r="B353" s="616"/>
      <c r="C353" s="621" t="s">
        <v>433</v>
      </c>
      <c r="D353" s="622" t="s">
        <v>455</v>
      </c>
      <c r="E353" s="623" t="s">
        <v>33</v>
      </c>
      <c r="F353" s="622"/>
      <c r="G353" s="622" t="s">
        <v>396</v>
      </c>
      <c r="H353" s="624" t="s">
        <v>397</v>
      </c>
      <c r="I353" s="624" t="s">
        <v>113</v>
      </c>
      <c r="J353" s="626">
        <v>17000000</v>
      </c>
      <c r="K353" s="626"/>
      <c r="L353" s="626">
        <v>0</v>
      </c>
      <c r="M353" s="628">
        <v>0</v>
      </c>
    </row>
    <row r="354" spans="1:13" ht="35.1" customHeight="1">
      <c r="A354" s="616"/>
      <c r="B354" s="616"/>
      <c r="C354" s="621"/>
      <c r="D354" s="622"/>
      <c r="E354" s="623"/>
      <c r="F354" s="622"/>
      <c r="G354" s="622"/>
      <c r="H354" s="629" t="s">
        <v>114</v>
      </c>
      <c r="I354" s="630"/>
      <c r="J354" s="631"/>
      <c r="K354" s="631"/>
      <c r="L354" s="631"/>
      <c r="M354" s="632">
        <v>0</v>
      </c>
    </row>
    <row r="355" spans="1:13" ht="35.1" customHeight="1">
      <c r="A355" s="616"/>
      <c r="B355" s="616"/>
      <c r="C355" s="621" t="s">
        <v>433</v>
      </c>
      <c r="D355" s="622" t="s">
        <v>455</v>
      </c>
      <c r="E355" s="623" t="s">
        <v>33</v>
      </c>
      <c r="F355" s="622"/>
      <c r="G355" s="622" t="s">
        <v>396</v>
      </c>
      <c r="H355" s="624" t="s">
        <v>397</v>
      </c>
      <c r="I355" s="625" t="s">
        <v>115</v>
      </c>
      <c r="J355" s="626"/>
      <c r="K355" s="626"/>
      <c r="L355" s="626">
        <v>0</v>
      </c>
      <c r="M355" s="628"/>
    </row>
    <row r="356" spans="1:13" ht="35.1" customHeight="1">
      <c r="A356" s="616"/>
      <c r="B356" s="616"/>
      <c r="C356" s="621" t="s">
        <v>433</v>
      </c>
      <c r="D356" s="622" t="s">
        <v>455</v>
      </c>
      <c r="E356" s="623" t="s">
        <v>33</v>
      </c>
      <c r="F356" s="622"/>
      <c r="G356" s="622" t="s">
        <v>396</v>
      </c>
      <c r="H356" s="624" t="s">
        <v>397</v>
      </c>
      <c r="I356" s="624" t="s">
        <v>116</v>
      </c>
      <c r="J356" s="626">
        <v>16807838</v>
      </c>
      <c r="K356" s="626">
        <v>0</v>
      </c>
      <c r="L356" s="626">
        <v>0</v>
      </c>
      <c r="M356" s="628">
        <v>0</v>
      </c>
    </row>
    <row r="357" spans="1:13" ht="35.1" customHeight="1">
      <c r="A357" s="616"/>
      <c r="B357" s="616"/>
      <c r="C357" s="621" t="s">
        <v>433</v>
      </c>
      <c r="D357" s="622" t="s">
        <v>455</v>
      </c>
      <c r="E357" s="623" t="s">
        <v>33</v>
      </c>
      <c r="F357" s="622"/>
      <c r="G357" s="622" t="s">
        <v>396</v>
      </c>
      <c r="H357" s="624" t="s">
        <v>397</v>
      </c>
      <c r="I357" s="624" t="s">
        <v>117</v>
      </c>
      <c r="J357" s="626">
        <v>16807838</v>
      </c>
      <c r="K357" s="626">
        <v>0</v>
      </c>
      <c r="L357" s="626"/>
      <c r="M357" s="628">
        <v>0</v>
      </c>
    </row>
    <row r="358" spans="1:13" ht="35.1" customHeight="1">
      <c r="A358" s="616"/>
      <c r="B358" s="616"/>
      <c r="C358" s="621"/>
      <c r="D358" s="622"/>
      <c r="E358" s="623"/>
      <c r="F358" s="622"/>
      <c r="G358" s="622"/>
      <c r="H358" s="633" t="s">
        <v>118</v>
      </c>
      <c r="I358" s="634"/>
      <c r="J358" s="635"/>
      <c r="K358" s="635">
        <v>-16807838</v>
      </c>
      <c r="L358" s="635"/>
      <c r="M358" s="636"/>
    </row>
    <row r="359" spans="1:13" ht="35.1" customHeight="1">
      <c r="A359" s="616"/>
      <c r="B359" s="616"/>
      <c r="C359" s="621" t="s">
        <v>433</v>
      </c>
      <c r="D359" s="622" t="s">
        <v>455</v>
      </c>
      <c r="E359" s="623" t="s">
        <v>33</v>
      </c>
      <c r="F359" s="622"/>
      <c r="G359" s="622" t="s">
        <v>398</v>
      </c>
      <c r="H359" s="624" t="s">
        <v>399</v>
      </c>
      <c r="I359" s="625" t="s">
        <v>107</v>
      </c>
      <c r="J359" s="626">
        <v>1</v>
      </c>
      <c r="K359" s="626">
        <v>1</v>
      </c>
      <c r="L359" s="626">
        <v>0</v>
      </c>
      <c r="M359" s="628"/>
    </row>
    <row r="360" spans="1:13" ht="35.1" customHeight="1">
      <c r="A360" s="616"/>
      <c r="B360" s="616"/>
      <c r="C360" s="621" t="s">
        <v>433</v>
      </c>
      <c r="D360" s="622" t="s">
        <v>455</v>
      </c>
      <c r="E360" s="623" t="s">
        <v>33</v>
      </c>
      <c r="F360" s="622"/>
      <c r="G360" s="622" t="s">
        <v>398</v>
      </c>
      <c r="H360" s="624" t="s">
        <v>399</v>
      </c>
      <c r="I360" s="624" t="s">
        <v>108</v>
      </c>
      <c r="J360" s="626">
        <v>122231000</v>
      </c>
      <c r="K360" s="626">
        <v>2000000</v>
      </c>
      <c r="L360" s="626">
        <v>0</v>
      </c>
      <c r="M360" s="628">
        <v>0</v>
      </c>
    </row>
    <row r="361" spans="1:13" ht="35.1" customHeight="1">
      <c r="A361" s="616"/>
      <c r="B361" s="616"/>
      <c r="C361" s="621" t="s">
        <v>433</v>
      </c>
      <c r="D361" s="622" t="s">
        <v>455</v>
      </c>
      <c r="E361" s="623" t="s">
        <v>33</v>
      </c>
      <c r="F361" s="622"/>
      <c r="G361" s="622" t="s">
        <v>398</v>
      </c>
      <c r="H361" s="624" t="s">
        <v>399</v>
      </c>
      <c r="I361" s="624" t="s">
        <v>109</v>
      </c>
      <c r="J361" s="626">
        <v>122231000</v>
      </c>
      <c r="K361" s="626">
        <v>2000000</v>
      </c>
      <c r="L361" s="626"/>
      <c r="M361" s="628">
        <v>0</v>
      </c>
    </row>
    <row r="362" spans="1:13" ht="48">
      <c r="A362" s="616"/>
      <c r="B362" s="616"/>
      <c r="C362" s="621"/>
      <c r="D362" s="622"/>
      <c r="E362" s="623"/>
      <c r="F362" s="622"/>
      <c r="G362" s="622"/>
      <c r="H362" s="629" t="s">
        <v>110</v>
      </c>
      <c r="I362" s="630"/>
      <c r="J362" s="631"/>
      <c r="K362" s="631">
        <v>-120231000</v>
      </c>
      <c r="L362" s="631"/>
      <c r="M362" s="632"/>
    </row>
    <row r="363" spans="1:13" ht="60">
      <c r="A363" s="616"/>
      <c r="B363" s="616"/>
      <c r="C363" s="621" t="s">
        <v>433</v>
      </c>
      <c r="D363" s="622" t="s">
        <v>455</v>
      </c>
      <c r="E363" s="623" t="s">
        <v>33</v>
      </c>
      <c r="F363" s="622"/>
      <c r="G363" s="622" t="s">
        <v>398</v>
      </c>
      <c r="H363" s="624" t="s">
        <v>399</v>
      </c>
      <c r="I363" s="625" t="s">
        <v>111</v>
      </c>
      <c r="J363" s="626">
        <v>1</v>
      </c>
      <c r="K363" s="626">
        <v>1</v>
      </c>
      <c r="L363" s="626">
        <v>0</v>
      </c>
      <c r="M363" s="628"/>
    </row>
    <row r="364" spans="1:13" ht="60">
      <c r="A364" s="616"/>
      <c r="B364" s="616"/>
      <c r="C364" s="621" t="s">
        <v>433</v>
      </c>
      <c r="D364" s="622" t="s">
        <v>455</v>
      </c>
      <c r="E364" s="623" t="s">
        <v>33</v>
      </c>
      <c r="F364" s="622"/>
      <c r="G364" s="622" t="s">
        <v>398</v>
      </c>
      <c r="H364" s="624" t="s">
        <v>399</v>
      </c>
      <c r="I364" s="624" t="s">
        <v>112</v>
      </c>
      <c r="J364" s="626">
        <v>145290000</v>
      </c>
      <c r="K364" s="626">
        <v>2000000</v>
      </c>
      <c r="L364" s="626">
        <v>0</v>
      </c>
      <c r="M364" s="628">
        <v>0</v>
      </c>
    </row>
    <row r="365" spans="1:13" ht="60">
      <c r="A365" s="616"/>
      <c r="B365" s="616"/>
      <c r="C365" s="621" t="s">
        <v>433</v>
      </c>
      <c r="D365" s="622" t="s">
        <v>455</v>
      </c>
      <c r="E365" s="623" t="s">
        <v>33</v>
      </c>
      <c r="F365" s="622"/>
      <c r="G365" s="622" t="s">
        <v>398</v>
      </c>
      <c r="H365" s="624" t="s">
        <v>399</v>
      </c>
      <c r="I365" s="624" t="s">
        <v>113</v>
      </c>
      <c r="J365" s="626">
        <v>145290000</v>
      </c>
      <c r="K365" s="626">
        <v>2000000</v>
      </c>
      <c r="L365" s="626"/>
      <c r="M365" s="628">
        <v>0</v>
      </c>
    </row>
    <row r="366" spans="1:13" ht="48">
      <c r="A366" s="616"/>
      <c r="B366" s="616"/>
      <c r="C366" s="621"/>
      <c r="D366" s="622"/>
      <c r="E366" s="623"/>
      <c r="F366" s="622"/>
      <c r="G366" s="622"/>
      <c r="H366" s="629" t="s">
        <v>114</v>
      </c>
      <c r="I366" s="630"/>
      <c r="J366" s="631"/>
      <c r="K366" s="631">
        <v>-143290000</v>
      </c>
      <c r="L366" s="631"/>
      <c r="M366" s="632"/>
    </row>
    <row r="367" spans="1:13" ht="60">
      <c r="A367" s="616"/>
      <c r="B367" s="616"/>
      <c r="C367" s="621" t="s">
        <v>433</v>
      </c>
      <c r="D367" s="622" t="s">
        <v>455</v>
      </c>
      <c r="E367" s="623" t="s">
        <v>33</v>
      </c>
      <c r="F367" s="622"/>
      <c r="G367" s="622" t="s">
        <v>398</v>
      </c>
      <c r="H367" s="624" t="s">
        <v>399</v>
      </c>
      <c r="I367" s="625" t="s">
        <v>115</v>
      </c>
      <c r="J367" s="626"/>
      <c r="K367" s="626">
        <v>1</v>
      </c>
      <c r="L367" s="626"/>
      <c r="M367" s="628"/>
    </row>
    <row r="368" spans="1:13" ht="60">
      <c r="A368" s="616"/>
      <c r="B368" s="616"/>
      <c r="C368" s="621" t="s">
        <v>433</v>
      </c>
      <c r="D368" s="622" t="s">
        <v>455</v>
      </c>
      <c r="E368" s="623" t="s">
        <v>33</v>
      </c>
      <c r="F368" s="622"/>
      <c r="G368" s="622" t="s">
        <v>398</v>
      </c>
      <c r="H368" s="624" t="s">
        <v>399</v>
      </c>
      <c r="I368" s="624" t="s">
        <v>116</v>
      </c>
      <c r="J368" s="626">
        <v>145290000</v>
      </c>
      <c r="K368" s="626">
        <v>1999440</v>
      </c>
      <c r="L368" s="626">
        <v>0</v>
      </c>
      <c r="M368" s="628">
        <v>0</v>
      </c>
    </row>
    <row r="369" spans="1:13" ht="60">
      <c r="A369" s="616"/>
      <c r="B369" s="616"/>
      <c r="C369" s="621" t="s">
        <v>433</v>
      </c>
      <c r="D369" s="622" t="s">
        <v>455</v>
      </c>
      <c r="E369" s="623" t="s">
        <v>33</v>
      </c>
      <c r="F369" s="622"/>
      <c r="G369" s="622" t="s">
        <v>398</v>
      </c>
      <c r="H369" s="624" t="s">
        <v>399</v>
      </c>
      <c r="I369" s="624" t="s">
        <v>117</v>
      </c>
      <c r="J369" s="626">
        <v>145290000</v>
      </c>
      <c r="K369" s="626">
        <v>1999440</v>
      </c>
      <c r="L369" s="626">
        <v>0</v>
      </c>
      <c r="M369" s="628">
        <v>0</v>
      </c>
    </row>
    <row r="370" spans="1:13" ht="36">
      <c r="A370" s="616"/>
      <c r="B370" s="616"/>
      <c r="C370" s="621"/>
      <c r="D370" s="622"/>
      <c r="E370" s="623"/>
      <c r="F370" s="622"/>
      <c r="G370" s="622"/>
      <c r="H370" s="633" t="s">
        <v>118</v>
      </c>
      <c r="I370" s="634"/>
      <c r="J370" s="635"/>
      <c r="K370" s="635">
        <v>-143290560</v>
      </c>
      <c r="L370" s="635">
        <v>-1999440</v>
      </c>
      <c r="M370" s="636">
        <v>0</v>
      </c>
    </row>
    <row r="371" spans="1:13" ht="72">
      <c r="A371" s="616"/>
      <c r="B371" s="616"/>
      <c r="C371" s="621" t="s">
        <v>433</v>
      </c>
      <c r="D371" s="622" t="s">
        <v>455</v>
      </c>
      <c r="E371" s="623" t="s">
        <v>33</v>
      </c>
      <c r="F371" s="622"/>
      <c r="G371" s="622" t="s">
        <v>427</v>
      </c>
      <c r="H371" s="624" t="s">
        <v>428</v>
      </c>
      <c r="I371" s="625" t="s">
        <v>107</v>
      </c>
      <c r="J371" s="626">
        <v>0</v>
      </c>
      <c r="K371" s="626"/>
      <c r="L371" s="626">
        <v>0</v>
      </c>
      <c r="M371" s="628"/>
    </row>
    <row r="372" spans="1:13" ht="72">
      <c r="A372" s="616"/>
      <c r="B372" s="616"/>
      <c r="C372" s="621" t="s">
        <v>433</v>
      </c>
      <c r="D372" s="622" t="s">
        <v>455</v>
      </c>
      <c r="E372" s="623" t="s">
        <v>33</v>
      </c>
      <c r="F372" s="622"/>
      <c r="G372" s="622" t="s">
        <v>427</v>
      </c>
      <c r="H372" s="624" t="s">
        <v>428</v>
      </c>
      <c r="I372" s="624" t="s">
        <v>108</v>
      </c>
      <c r="J372" s="626">
        <v>0</v>
      </c>
      <c r="K372" s="626">
        <v>0</v>
      </c>
      <c r="L372" s="626">
        <v>0</v>
      </c>
      <c r="M372" s="628">
        <v>0</v>
      </c>
    </row>
    <row r="373" spans="1:13" ht="72">
      <c r="A373" s="616"/>
      <c r="B373" s="616"/>
      <c r="C373" s="621" t="s">
        <v>433</v>
      </c>
      <c r="D373" s="622" t="s">
        <v>455</v>
      </c>
      <c r="E373" s="623" t="s">
        <v>33</v>
      </c>
      <c r="F373" s="622"/>
      <c r="G373" s="622" t="s">
        <v>427</v>
      </c>
      <c r="H373" s="624" t="s">
        <v>428</v>
      </c>
      <c r="I373" s="624" t="s">
        <v>109</v>
      </c>
      <c r="J373" s="626"/>
      <c r="K373" s="626">
        <v>0</v>
      </c>
      <c r="L373" s="626"/>
      <c r="M373" s="628">
        <v>0</v>
      </c>
    </row>
    <row r="374" spans="1:13" ht="48">
      <c r="A374" s="616"/>
      <c r="B374" s="616"/>
      <c r="C374" s="621"/>
      <c r="D374" s="622"/>
      <c r="E374" s="623"/>
      <c r="F374" s="622"/>
      <c r="G374" s="622"/>
      <c r="H374" s="629" t="s">
        <v>110</v>
      </c>
      <c r="I374" s="630"/>
      <c r="J374" s="631"/>
      <c r="K374" s="631"/>
      <c r="L374" s="631"/>
      <c r="M374" s="632"/>
    </row>
    <row r="375" spans="1:13" ht="72">
      <c r="A375" s="616"/>
      <c r="B375" s="616"/>
      <c r="C375" s="621" t="s">
        <v>433</v>
      </c>
      <c r="D375" s="622" t="s">
        <v>455</v>
      </c>
      <c r="E375" s="623" t="s">
        <v>33</v>
      </c>
      <c r="F375" s="622"/>
      <c r="G375" s="622" t="s">
        <v>427</v>
      </c>
      <c r="H375" s="624" t="s">
        <v>428</v>
      </c>
      <c r="I375" s="625" t="s">
        <v>111</v>
      </c>
      <c r="J375" s="626">
        <v>0</v>
      </c>
      <c r="K375" s="626"/>
      <c r="L375" s="626">
        <v>0</v>
      </c>
      <c r="M375" s="628"/>
    </row>
    <row r="376" spans="1:13" ht="72">
      <c r="A376" s="616"/>
      <c r="B376" s="616"/>
      <c r="C376" s="621" t="s">
        <v>433</v>
      </c>
      <c r="D376" s="622" t="s">
        <v>455</v>
      </c>
      <c r="E376" s="623" t="s">
        <v>33</v>
      </c>
      <c r="F376" s="622"/>
      <c r="G376" s="622" t="s">
        <v>427</v>
      </c>
      <c r="H376" s="624" t="s">
        <v>428</v>
      </c>
      <c r="I376" s="624" t="s">
        <v>112</v>
      </c>
      <c r="J376" s="626">
        <v>20000000</v>
      </c>
      <c r="K376" s="626">
        <v>0</v>
      </c>
      <c r="L376" s="626">
        <v>0</v>
      </c>
      <c r="M376" s="628">
        <v>0</v>
      </c>
    </row>
    <row r="377" spans="1:13" ht="72">
      <c r="A377" s="616"/>
      <c r="B377" s="616"/>
      <c r="C377" s="621" t="s">
        <v>433</v>
      </c>
      <c r="D377" s="622" t="s">
        <v>455</v>
      </c>
      <c r="E377" s="623" t="s">
        <v>33</v>
      </c>
      <c r="F377" s="622"/>
      <c r="G377" s="622" t="s">
        <v>427</v>
      </c>
      <c r="H377" s="624" t="s">
        <v>428</v>
      </c>
      <c r="I377" s="624" t="s">
        <v>113</v>
      </c>
      <c r="J377" s="626"/>
      <c r="K377" s="626">
        <v>0</v>
      </c>
      <c r="L377" s="626"/>
      <c r="M377" s="628">
        <v>0</v>
      </c>
    </row>
    <row r="378" spans="1:13" ht="48">
      <c r="A378" s="616"/>
      <c r="B378" s="616"/>
      <c r="C378" s="621"/>
      <c r="D378" s="622"/>
      <c r="E378" s="623"/>
      <c r="F378" s="622"/>
      <c r="G378" s="622"/>
      <c r="H378" s="629" t="s">
        <v>114</v>
      </c>
      <c r="I378" s="630"/>
      <c r="J378" s="631"/>
      <c r="K378" s="631"/>
      <c r="L378" s="631"/>
      <c r="M378" s="632"/>
    </row>
    <row r="379" spans="1:13" ht="72">
      <c r="A379" s="616"/>
      <c r="B379" s="616"/>
      <c r="C379" s="621" t="s">
        <v>433</v>
      </c>
      <c r="D379" s="622" t="s">
        <v>455</v>
      </c>
      <c r="E379" s="623" t="s">
        <v>33</v>
      </c>
      <c r="F379" s="622"/>
      <c r="G379" s="622" t="s">
        <v>427</v>
      </c>
      <c r="H379" s="624" t="s">
        <v>428</v>
      </c>
      <c r="I379" s="625" t="s">
        <v>115</v>
      </c>
      <c r="J379" s="626"/>
      <c r="K379" s="626"/>
      <c r="L379" s="626"/>
      <c r="M379" s="628"/>
    </row>
    <row r="380" spans="1:13" ht="72">
      <c r="A380" s="616"/>
      <c r="B380" s="616"/>
      <c r="C380" s="621" t="s">
        <v>433</v>
      </c>
      <c r="D380" s="622" t="s">
        <v>455</v>
      </c>
      <c r="E380" s="623" t="s">
        <v>33</v>
      </c>
      <c r="F380" s="622"/>
      <c r="G380" s="622" t="s">
        <v>427</v>
      </c>
      <c r="H380" s="624" t="s">
        <v>428</v>
      </c>
      <c r="I380" s="624" t="s">
        <v>116</v>
      </c>
      <c r="J380" s="626">
        <v>0</v>
      </c>
      <c r="K380" s="626">
        <v>0</v>
      </c>
      <c r="L380" s="626">
        <v>0</v>
      </c>
      <c r="M380" s="628">
        <v>0</v>
      </c>
    </row>
    <row r="381" spans="1:13" ht="72">
      <c r="A381" s="616"/>
      <c r="B381" s="616"/>
      <c r="C381" s="621" t="s">
        <v>433</v>
      </c>
      <c r="D381" s="622" t="s">
        <v>455</v>
      </c>
      <c r="E381" s="623" t="s">
        <v>33</v>
      </c>
      <c r="F381" s="622"/>
      <c r="G381" s="622" t="s">
        <v>427</v>
      </c>
      <c r="H381" s="624" t="s">
        <v>428</v>
      </c>
      <c r="I381" s="624" t="s">
        <v>117</v>
      </c>
      <c r="J381" s="626">
        <v>0</v>
      </c>
      <c r="K381" s="626">
        <v>0</v>
      </c>
      <c r="L381" s="626">
        <v>0</v>
      </c>
      <c r="M381" s="628">
        <v>0</v>
      </c>
    </row>
    <row r="382" spans="1:13" ht="36">
      <c r="A382" s="616"/>
      <c r="B382" s="616"/>
      <c r="C382" s="621"/>
      <c r="D382" s="622"/>
      <c r="E382" s="623"/>
      <c r="F382" s="622"/>
      <c r="G382" s="622"/>
      <c r="H382" s="633" t="s">
        <v>118</v>
      </c>
      <c r="I382" s="634"/>
      <c r="J382" s="635"/>
      <c r="K382" s="635">
        <v>0</v>
      </c>
      <c r="L382" s="635">
        <v>0</v>
      </c>
      <c r="M382" s="636">
        <v>0</v>
      </c>
    </row>
    <row r="383" spans="1:13" ht="72">
      <c r="A383" s="616"/>
      <c r="B383" s="616"/>
      <c r="C383" s="621" t="s">
        <v>433</v>
      </c>
      <c r="D383" s="622" t="s">
        <v>455</v>
      </c>
      <c r="E383" s="623" t="s">
        <v>33</v>
      </c>
      <c r="F383" s="622"/>
      <c r="G383" s="622" t="s">
        <v>400</v>
      </c>
      <c r="H383" s="624" t="s">
        <v>418</v>
      </c>
      <c r="I383" s="625" t="s">
        <v>107</v>
      </c>
      <c r="J383" s="626"/>
      <c r="K383" s="626"/>
      <c r="L383" s="626"/>
      <c r="M383" s="628"/>
    </row>
    <row r="384" spans="1:13" ht="72">
      <c r="A384" s="616"/>
      <c r="B384" s="616"/>
      <c r="C384" s="621" t="s">
        <v>433</v>
      </c>
      <c r="D384" s="622" t="s">
        <v>455</v>
      </c>
      <c r="E384" s="623" t="s">
        <v>33</v>
      </c>
      <c r="F384" s="622"/>
      <c r="G384" s="622" t="s">
        <v>400</v>
      </c>
      <c r="H384" s="624" t="s">
        <v>418</v>
      </c>
      <c r="I384" s="624" t="s">
        <v>108</v>
      </c>
      <c r="J384" s="626">
        <v>0</v>
      </c>
      <c r="K384" s="626">
        <v>0</v>
      </c>
      <c r="L384" s="626">
        <v>0</v>
      </c>
      <c r="M384" s="628">
        <v>240000000</v>
      </c>
    </row>
    <row r="385" spans="1:13" ht="72">
      <c r="A385" s="616"/>
      <c r="B385" s="616"/>
      <c r="C385" s="621" t="s">
        <v>433</v>
      </c>
      <c r="D385" s="622" t="s">
        <v>455</v>
      </c>
      <c r="E385" s="623" t="s">
        <v>33</v>
      </c>
      <c r="F385" s="622"/>
      <c r="G385" s="622" t="s">
        <v>400</v>
      </c>
      <c r="H385" s="624" t="s">
        <v>418</v>
      </c>
      <c r="I385" s="624" t="s">
        <v>109</v>
      </c>
      <c r="J385" s="626">
        <v>0</v>
      </c>
      <c r="K385" s="626">
        <v>0</v>
      </c>
      <c r="L385" s="626">
        <v>0</v>
      </c>
      <c r="M385" s="628">
        <v>240000000</v>
      </c>
    </row>
    <row r="386" spans="1:13" ht="48">
      <c r="A386" s="616"/>
      <c r="B386" s="616"/>
      <c r="C386" s="621"/>
      <c r="D386" s="622"/>
      <c r="E386" s="623"/>
      <c r="F386" s="622"/>
      <c r="G386" s="622"/>
      <c r="H386" s="629" t="s">
        <v>110</v>
      </c>
      <c r="I386" s="630"/>
      <c r="J386" s="631"/>
      <c r="K386" s="631">
        <v>0</v>
      </c>
      <c r="L386" s="631">
        <v>0</v>
      </c>
      <c r="M386" s="632">
        <v>240000000</v>
      </c>
    </row>
    <row r="387" spans="1:13" ht="72">
      <c r="A387" s="616"/>
      <c r="B387" s="616"/>
      <c r="C387" s="621" t="s">
        <v>433</v>
      </c>
      <c r="D387" s="622" t="s">
        <v>455</v>
      </c>
      <c r="E387" s="623" t="s">
        <v>33</v>
      </c>
      <c r="F387" s="622"/>
      <c r="G387" s="622" t="s">
        <v>400</v>
      </c>
      <c r="H387" s="624" t="s">
        <v>418</v>
      </c>
      <c r="I387" s="625" t="s">
        <v>111</v>
      </c>
      <c r="J387" s="626"/>
      <c r="K387" s="626"/>
      <c r="L387" s="626"/>
      <c r="M387" s="628"/>
    </row>
    <row r="388" spans="1:13" ht="72">
      <c r="A388" s="616"/>
      <c r="B388" s="616"/>
      <c r="C388" s="621" t="s">
        <v>433</v>
      </c>
      <c r="D388" s="622" t="s">
        <v>455</v>
      </c>
      <c r="E388" s="623" t="s">
        <v>33</v>
      </c>
      <c r="F388" s="622"/>
      <c r="G388" s="622" t="s">
        <v>400</v>
      </c>
      <c r="H388" s="624" t="s">
        <v>418</v>
      </c>
      <c r="I388" s="624" t="s">
        <v>112</v>
      </c>
      <c r="J388" s="626">
        <v>0</v>
      </c>
      <c r="K388" s="626">
        <v>0</v>
      </c>
      <c r="L388" s="626">
        <v>0</v>
      </c>
      <c r="M388" s="628">
        <v>240000000</v>
      </c>
    </row>
    <row r="389" spans="1:13" ht="72">
      <c r="A389" s="616"/>
      <c r="B389" s="616"/>
      <c r="C389" s="621" t="s">
        <v>433</v>
      </c>
      <c r="D389" s="622" t="s">
        <v>455</v>
      </c>
      <c r="E389" s="623" t="s">
        <v>33</v>
      </c>
      <c r="F389" s="622"/>
      <c r="G389" s="622" t="s">
        <v>400</v>
      </c>
      <c r="H389" s="624" t="s">
        <v>418</v>
      </c>
      <c r="I389" s="624" t="s">
        <v>113</v>
      </c>
      <c r="J389" s="626">
        <v>0</v>
      </c>
      <c r="K389" s="626">
        <v>0</v>
      </c>
      <c r="L389" s="626">
        <v>0</v>
      </c>
      <c r="M389" s="628">
        <v>240000000</v>
      </c>
    </row>
    <row r="390" spans="1:13" ht="48">
      <c r="A390" s="616"/>
      <c r="B390" s="616"/>
      <c r="C390" s="621"/>
      <c r="D390" s="622"/>
      <c r="E390" s="623"/>
      <c r="F390" s="622"/>
      <c r="G390" s="622"/>
      <c r="H390" s="629" t="s">
        <v>114</v>
      </c>
      <c r="I390" s="630"/>
      <c r="J390" s="631"/>
      <c r="K390" s="631">
        <v>0</v>
      </c>
      <c r="L390" s="631">
        <v>0</v>
      </c>
      <c r="M390" s="632">
        <v>240000000</v>
      </c>
    </row>
    <row r="391" spans="1:13" ht="72">
      <c r="A391" s="616"/>
      <c r="B391" s="616"/>
      <c r="C391" s="621" t="s">
        <v>433</v>
      </c>
      <c r="D391" s="622" t="s">
        <v>455</v>
      </c>
      <c r="E391" s="623" t="s">
        <v>33</v>
      </c>
      <c r="F391" s="622"/>
      <c r="G391" s="622" t="s">
        <v>400</v>
      </c>
      <c r="H391" s="624" t="s">
        <v>418</v>
      </c>
      <c r="I391" s="625" t="s">
        <v>115</v>
      </c>
      <c r="J391" s="626"/>
      <c r="K391" s="626"/>
      <c r="L391" s="626"/>
      <c r="M391" s="628"/>
    </row>
    <row r="392" spans="1:13" ht="72">
      <c r="A392" s="616"/>
      <c r="B392" s="616"/>
      <c r="C392" s="621" t="s">
        <v>433</v>
      </c>
      <c r="D392" s="622" t="s">
        <v>455</v>
      </c>
      <c r="E392" s="623" t="s">
        <v>33</v>
      </c>
      <c r="F392" s="622"/>
      <c r="G392" s="622" t="s">
        <v>400</v>
      </c>
      <c r="H392" s="624" t="s">
        <v>418</v>
      </c>
      <c r="I392" s="624" t="s">
        <v>116</v>
      </c>
      <c r="J392" s="626">
        <v>0</v>
      </c>
      <c r="K392" s="626">
        <v>0</v>
      </c>
      <c r="L392" s="626">
        <v>0</v>
      </c>
      <c r="M392" s="628">
        <v>0</v>
      </c>
    </row>
    <row r="393" spans="1:13" ht="72">
      <c r="A393" s="616"/>
      <c r="B393" s="616"/>
      <c r="C393" s="621" t="s">
        <v>433</v>
      </c>
      <c r="D393" s="622" t="s">
        <v>455</v>
      </c>
      <c r="E393" s="623" t="s">
        <v>33</v>
      </c>
      <c r="F393" s="622"/>
      <c r="G393" s="622" t="s">
        <v>400</v>
      </c>
      <c r="H393" s="624" t="s">
        <v>418</v>
      </c>
      <c r="I393" s="624" t="s">
        <v>117</v>
      </c>
      <c r="J393" s="626">
        <v>0</v>
      </c>
      <c r="K393" s="626">
        <v>0</v>
      </c>
      <c r="L393" s="626">
        <v>0</v>
      </c>
      <c r="M393" s="628">
        <v>0</v>
      </c>
    </row>
    <row r="394" spans="1:13" ht="36">
      <c r="A394" s="616"/>
      <c r="B394" s="616"/>
      <c r="C394" s="621"/>
      <c r="D394" s="622"/>
      <c r="E394" s="623"/>
      <c r="F394" s="622"/>
      <c r="G394" s="622"/>
      <c r="H394" s="633" t="s">
        <v>118</v>
      </c>
      <c r="I394" s="634"/>
      <c r="J394" s="635"/>
      <c r="K394" s="635">
        <v>0</v>
      </c>
      <c r="L394" s="635">
        <v>0</v>
      </c>
      <c r="M394" s="636">
        <v>0</v>
      </c>
    </row>
    <row r="395" spans="1:13" ht="192">
      <c r="A395" s="616"/>
      <c r="B395" s="616"/>
      <c r="C395" s="621" t="s">
        <v>433</v>
      </c>
      <c r="D395" s="622" t="s">
        <v>455</v>
      </c>
      <c r="E395" s="623" t="s">
        <v>33</v>
      </c>
      <c r="F395" s="622"/>
      <c r="G395" s="622" t="s">
        <v>505</v>
      </c>
      <c r="H395" s="624" t="s">
        <v>508</v>
      </c>
      <c r="I395" s="625" t="s">
        <v>107</v>
      </c>
      <c r="J395" s="626"/>
      <c r="K395" s="626"/>
      <c r="L395" s="626"/>
      <c r="M395" s="628"/>
    </row>
    <row r="396" spans="1:13" ht="192">
      <c r="A396" s="616"/>
      <c r="B396" s="616"/>
      <c r="C396" s="621" t="s">
        <v>433</v>
      </c>
      <c r="D396" s="622" t="s">
        <v>455</v>
      </c>
      <c r="E396" s="623" t="s">
        <v>33</v>
      </c>
      <c r="F396" s="622"/>
      <c r="G396" s="622" t="s">
        <v>505</v>
      </c>
      <c r="H396" s="624" t="s">
        <v>508</v>
      </c>
      <c r="I396" s="624" t="s">
        <v>108</v>
      </c>
      <c r="J396" s="626">
        <v>0</v>
      </c>
      <c r="K396" s="626">
        <v>0</v>
      </c>
      <c r="L396" s="626">
        <v>0</v>
      </c>
      <c r="M396" s="628">
        <v>59000000</v>
      </c>
    </row>
    <row r="397" spans="1:13" ht="192">
      <c r="A397" s="616"/>
      <c r="B397" s="616"/>
      <c r="C397" s="621" t="s">
        <v>433</v>
      </c>
      <c r="D397" s="622" t="s">
        <v>455</v>
      </c>
      <c r="E397" s="623" t="s">
        <v>33</v>
      </c>
      <c r="F397" s="622"/>
      <c r="G397" s="622" t="s">
        <v>505</v>
      </c>
      <c r="H397" s="624" t="s">
        <v>508</v>
      </c>
      <c r="I397" s="624" t="s">
        <v>109</v>
      </c>
      <c r="J397" s="626">
        <v>0</v>
      </c>
      <c r="K397" s="626">
        <v>0</v>
      </c>
      <c r="L397" s="626">
        <v>0</v>
      </c>
      <c r="M397" s="628">
        <v>59000000</v>
      </c>
    </row>
    <row r="398" spans="1:13" ht="48">
      <c r="A398" s="616"/>
      <c r="B398" s="616"/>
      <c r="C398" s="621"/>
      <c r="D398" s="622"/>
      <c r="E398" s="623"/>
      <c r="F398" s="622"/>
      <c r="G398" s="622"/>
      <c r="H398" s="629" t="s">
        <v>110</v>
      </c>
      <c r="I398" s="630"/>
      <c r="J398" s="631"/>
      <c r="K398" s="631">
        <v>0</v>
      </c>
      <c r="L398" s="631">
        <v>0</v>
      </c>
      <c r="M398" s="632">
        <v>59000000</v>
      </c>
    </row>
    <row r="399" spans="1:13" ht="192">
      <c r="A399" s="616"/>
      <c r="B399" s="616"/>
      <c r="C399" s="621" t="s">
        <v>433</v>
      </c>
      <c r="D399" s="622" t="s">
        <v>455</v>
      </c>
      <c r="E399" s="623" t="s">
        <v>33</v>
      </c>
      <c r="F399" s="622"/>
      <c r="G399" s="622" t="s">
        <v>505</v>
      </c>
      <c r="H399" s="624" t="s">
        <v>508</v>
      </c>
      <c r="I399" s="625" t="s">
        <v>111</v>
      </c>
      <c r="J399" s="626"/>
      <c r="K399" s="626"/>
      <c r="L399" s="626"/>
      <c r="M399" s="628"/>
    </row>
    <row r="400" spans="1:13" ht="192">
      <c r="A400" s="616"/>
      <c r="B400" s="616"/>
      <c r="C400" s="621" t="s">
        <v>433</v>
      </c>
      <c r="D400" s="622" t="s">
        <v>455</v>
      </c>
      <c r="E400" s="623" t="s">
        <v>33</v>
      </c>
      <c r="F400" s="622"/>
      <c r="G400" s="622" t="s">
        <v>505</v>
      </c>
      <c r="H400" s="624" t="s">
        <v>508</v>
      </c>
      <c r="I400" s="624" t="s">
        <v>112</v>
      </c>
      <c r="J400" s="626">
        <v>0</v>
      </c>
      <c r="K400" s="626">
        <v>0</v>
      </c>
      <c r="L400" s="626">
        <v>0</v>
      </c>
      <c r="M400" s="628">
        <v>0</v>
      </c>
    </row>
    <row r="401" spans="1:13" ht="192">
      <c r="A401" s="616"/>
      <c r="B401" s="616"/>
      <c r="C401" s="621" t="s">
        <v>433</v>
      </c>
      <c r="D401" s="622" t="s">
        <v>455</v>
      </c>
      <c r="E401" s="623" t="s">
        <v>33</v>
      </c>
      <c r="F401" s="622"/>
      <c r="G401" s="622" t="s">
        <v>505</v>
      </c>
      <c r="H401" s="624" t="s">
        <v>508</v>
      </c>
      <c r="I401" s="624" t="s">
        <v>113</v>
      </c>
      <c r="J401" s="626">
        <v>0</v>
      </c>
      <c r="K401" s="626">
        <v>0</v>
      </c>
      <c r="L401" s="626">
        <v>0</v>
      </c>
      <c r="M401" s="628">
        <v>0</v>
      </c>
    </row>
    <row r="402" spans="1:13" ht="48">
      <c r="A402" s="616"/>
      <c r="B402" s="616"/>
      <c r="C402" s="621"/>
      <c r="D402" s="622"/>
      <c r="E402" s="623"/>
      <c r="F402" s="622"/>
      <c r="G402" s="622"/>
      <c r="H402" s="629" t="s">
        <v>114</v>
      </c>
      <c r="I402" s="630"/>
      <c r="J402" s="631"/>
      <c r="K402" s="631">
        <v>0</v>
      </c>
      <c r="L402" s="631">
        <v>0</v>
      </c>
      <c r="M402" s="632">
        <v>0</v>
      </c>
    </row>
    <row r="403" spans="1:13" ht="192">
      <c r="A403" s="616"/>
      <c r="B403" s="616"/>
      <c r="C403" s="621" t="s">
        <v>433</v>
      </c>
      <c r="D403" s="622" t="s">
        <v>455</v>
      </c>
      <c r="E403" s="623" t="s">
        <v>33</v>
      </c>
      <c r="F403" s="622"/>
      <c r="G403" s="622" t="s">
        <v>505</v>
      </c>
      <c r="H403" s="624" t="s">
        <v>508</v>
      </c>
      <c r="I403" s="625" t="s">
        <v>115</v>
      </c>
      <c r="J403" s="626"/>
      <c r="K403" s="626"/>
      <c r="L403" s="626"/>
      <c r="M403" s="628"/>
    </row>
    <row r="404" spans="1:13" ht="192">
      <c r="A404" s="616"/>
      <c r="B404" s="616"/>
      <c r="C404" s="621" t="s">
        <v>433</v>
      </c>
      <c r="D404" s="622" t="s">
        <v>455</v>
      </c>
      <c r="E404" s="623" t="s">
        <v>33</v>
      </c>
      <c r="F404" s="622"/>
      <c r="G404" s="622" t="s">
        <v>505</v>
      </c>
      <c r="H404" s="624" t="s">
        <v>508</v>
      </c>
      <c r="I404" s="624" t="s">
        <v>116</v>
      </c>
      <c r="J404" s="626">
        <v>0</v>
      </c>
      <c r="K404" s="626">
        <v>0</v>
      </c>
      <c r="L404" s="626">
        <v>0</v>
      </c>
      <c r="M404" s="628">
        <v>0</v>
      </c>
    </row>
    <row r="405" spans="1:13" ht="192">
      <c r="A405" s="616"/>
      <c r="B405" s="616"/>
      <c r="C405" s="621" t="s">
        <v>433</v>
      </c>
      <c r="D405" s="622" t="s">
        <v>455</v>
      </c>
      <c r="E405" s="623" t="s">
        <v>33</v>
      </c>
      <c r="F405" s="622"/>
      <c r="G405" s="622" t="s">
        <v>505</v>
      </c>
      <c r="H405" s="624" t="s">
        <v>508</v>
      </c>
      <c r="I405" s="624" t="s">
        <v>117</v>
      </c>
      <c r="J405" s="626">
        <v>0</v>
      </c>
      <c r="K405" s="626">
        <v>0</v>
      </c>
      <c r="L405" s="626">
        <v>0</v>
      </c>
      <c r="M405" s="628">
        <v>0</v>
      </c>
    </row>
    <row r="406" spans="1:13" ht="36">
      <c r="A406" s="616"/>
      <c r="B406" s="616"/>
      <c r="C406" s="621"/>
      <c r="D406" s="622"/>
      <c r="E406" s="623"/>
      <c r="F406" s="622"/>
      <c r="G406" s="622"/>
      <c r="H406" s="633" t="s">
        <v>118</v>
      </c>
      <c r="I406" s="634"/>
      <c r="J406" s="635"/>
      <c r="K406" s="635">
        <v>0</v>
      </c>
      <c r="L406" s="635">
        <v>0</v>
      </c>
      <c r="M406" s="636">
        <v>0</v>
      </c>
    </row>
    <row r="407" spans="1:13" ht="36">
      <c r="A407" s="616"/>
      <c r="B407" s="616"/>
      <c r="C407" s="621" t="s">
        <v>433</v>
      </c>
      <c r="D407" s="622" t="s">
        <v>455</v>
      </c>
      <c r="E407" s="623" t="s">
        <v>33</v>
      </c>
      <c r="F407" s="622"/>
      <c r="G407" s="622" t="s">
        <v>402</v>
      </c>
      <c r="H407" s="624" t="s">
        <v>403</v>
      </c>
      <c r="I407" s="625" t="s">
        <v>107</v>
      </c>
      <c r="J407" s="626">
        <v>6</v>
      </c>
      <c r="K407" s="626">
        <v>10</v>
      </c>
      <c r="L407" s="626">
        <v>12</v>
      </c>
      <c r="M407" s="628">
        <v>15</v>
      </c>
    </row>
    <row r="408" spans="1:13" ht="36">
      <c r="A408" s="616"/>
      <c r="B408" s="616"/>
      <c r="C408" s="621" t="s">
        <v>433</v>
      </c>
      <c r="D408" s="622" t="s">
        <v>455</v>
      </c>
      <c r="E408" s="623" t="s">
        <v>33</v>
      </c>
      <c r="F408" s="622"/>
      <c r="G408" s="622" t="s">
        <v>402</v>
      </c>
      <c r="H408" s="624" t="s">
        <v>403</v>
      </c>
      <c r="I408" s="624" t="s">
        <v>108</v>
      </c>
      <c r="J408" s="626">
        <v>39500000</v>
      </c>
      <c r="K408" s="626">
        <v>61000000</v>
      </c>
      <c r="L408" s="626">
        <v>73000000</v>
      </c>
      <c r="M408" s="628">
        <v>48286260</v>
      </c>
    </row>
    <row r="409" spans="1:13" ht="36">
      <c r="A409" s="616"/>
      <c r="B409" s="616"/>
      <c r="C409" s="621" t="s">
        <v>433</v>
      </c>
      <c r="D409" s="622" t="s">
        <v>455</v>
      </c>
      <c r="E409" s="623" t="s">
        <v>33</v>
      </c>
      <c r="F409" s="622"/>
      <c r="G409" s="622" t="s">
        <v>402</v>
      </c>
      <c r="H409" s="624" t="s">
        <v>403</v>
      </c>
      <c r="I409" s="624" t="s">
        <v>109</v>
      </c>
      <c r="J409" s="626">
        <v>6583333</v>
      </c>
      <c r="K409" s="626">
        <v>6100000</v>
      </c>
      <c r="L409" s="626">
        <v>6083333</v>
      </c>
      <c r="M409" s="628">
        <v>48286260</v>
      </c>
    </row>
    <row r="410" spans="1:13" ht="48">
      <c r="A410" s="616"/>
      <c r="B410" s="616"/>
      <c r="C410" s="621"/>
      <c r="D410" s="622"/>
      <c r="E410" s="623"/>
      <c r="F410" s="622"/>
      <c r="G410" s="622"/>
      <c r="H410" s="629" t="s">
        <v>110</v>
      </c>
      <c r="I410" s="630"/>
      <c r="J410" s="631"/>
      <c r="K410" s="631">
        <v>-483333</v>
      </c>
      <c r="L410" s="631">
        <v>-16667</v>
      </c>
      <c r="M410" s="632">
        <v>42202927</v>
      </c>
    </row>
    <row r="411" spans="1:13" ht="36">
      <c r="A411" s="616"/>
      <c r="B411" s="616"/>
      <c r="C411" s="621" t="s">
        <v>433</v>
      </c>
      <c r="D411" s="622" t="s">
        <v>455</v>
      </c>
      <c r="E411" s="623" t="s">
        <v>33</v>
      </c>
      <c r="F411" s="622"/>
      <c r="G411" s="622" t="s">
        <v>402</v>
      </c>
      <c r="H411" s="624" t="s">
        <v>403</v>
      </c>
      <c r="I411" s="625" t="s">
        <v>111</v>
      </c>
      <c r="J411" s="626">
        <v>6</v>
      </c>
      <c r="K411" s="626">
        <v>10</v>
      </c>
      <c r="L411" s="626">
        <v>12</v>
      </c>
      <c r="M411" s="628">
        <v>15</v>
      </c>
    </row>
    <row r="412" spans="1:13" ht="36">
      <c r="A412" s="616"/>
      <c r="B412" s="616"/>
      <c r="C412" s="621" t="s">
        <v>433</v>
      </c>
      <c r="D412" s="622" t="s">
        <v>455</v>
      </c>
      <c r="E412" s="623" t="s">
        <v>33</v>
      </c>
      <c r="F412" s="622"/>
      <c r="G412" s="622" t="s">
        <v>402</v>
      </c>
      <c r="H412" s="624" t="s">
        <v>403</v>
      </c>
      <c r="I412" s="624" t="s">
        <v>112</v>
      </c>
      <c r="J412" s="626">
        <v>130750000</v>
      </c>
      <c r="K412" s="626">
        <v>81000000</v>
      </c>
      <c r="L412" s="626">
        <v>73000000</v>
      </c>
      <c r="M412" s="628">
        <v>48286260</v>
      </c>
    </row>
    <row r="413" spans="1:13" ht="36">
      <c r="A413" s="616"/>
      <c r="B413" s="616"/>
      <c r="C413" s="621" t="s">
        <v>433</v>
      </c>
      <c r="D413" s="622" t="s">
        <v>455</v>
      </c>
      <c r="E413" s="623" t="s">
        <v>33</v>
      </c>
      <c r="F413" s="622"/>
      <c r="G413" s="622" t="s">
        <v>402</v>
      </c>
      <c r="H413" s="624" t="s">
        <v>403</v>
      </c>
      <c r="I413" s="624" t="s">
        <v>113</v>
      </c>
      <c r="J413" s="626">
        <v>21791667</v>
      </c>
      <c r="K413" s="626">
        <v>8100000</v>
      </c>
      <c r="L413" s="626">
        <v>6083333</v>
      </c>
      <c r="M413" s="628">
        <v>48286260</v>
      </c>
    </row>
    <row r="414" spans="1:13" ht="48">
      <c r="A414" s="616"/>
      <c r="B414" s="616"/>
      <c r="C414" s="621"/>
      <c r="D414" s="622"/>
      <c r="E414" s="623"/>
      <c r="F414" s="622"/>
      <c r="G414" s="622"/>
      <c r="H414" s="629" t="s">
        <v>114</v>
      </c>
      <c r="I414" s="630"/>
      <c r="J414" s="631"/>
      <c r="K414" s="631">
        <v>-13691667</v>
      </c>
      <c r="L414" s="631">
        <v>-2016667</v>
      </c>
      <c r="M414" s="632">
        <v>42202927</v>
      </c>
    </row>
    <row r="415" spans="1:13" ht="36">
      <c r="A415" s="616"/>
      <c r="B415" s="616"/>
      <c r="C415" s="621" t="s">
        <v>433</v>
      </c>
      <c r="D415" s="622" t="s">
        <v>455</v>
      </c>
      <c r="E415" s="623" t="s">
        <v>33</v>
      </c>
      <c r="F415" s="622"/>
      <c r="G415" s="622" t="s">
        <v>402</v>
      </c>
      <c r="H415" s="624" t="s">
        <v>403</v>
      </c>
      <c r="I415" s="625" t="s">
        <v>115</v>
      </c>
      <c r="J415" s="626"/>
      <c r="K415" s="626">
        <v>10</v>
      </c>
      <c r="L415" s="626">
        <v>4</v>
      </c>
      <c r="M415" s="628">
        <v>0</v>
      </c>
    </row>
    <row r="416" spans="1:13" ht="36">
      <c r="A416" s="616"/>
      <c r="B416" s="616"/>
      <c r="C416" s="621" t="s">
        <v>433</v>
      </c>
      <c r="D416" s="622" t="s">
        <v>455</v>
      </c>
      <c r="E416" s="623" t="s">
        <v>33</v>
      </c>
      <c r="F416" s="622"/>
      <c r="G416" s="622" t="s">
        <v>402</v>
      </c>
      <c r="H416" s="624" t="s">
        <v>403</v>
      </c>
      <c r="I416" s="624" t="s">
        <v>116</v>
      </c>
      <c r="J416" s="626">
        <v>127953756</v>
      </c>
      <c r="K416" s="626">
        <v>77220000</v>
      </c>
      <c r="L416" s="626">
        <v>24711600</v>
      </c>
      <c r="M416" s="628">
        <v>0</v>
      </c>
    </row>
    <row r="417" spans="1:13" ht="36">
      <c r="A417" s="616"/>
      <c r="B417" s="616"/>
      <c r="C417" s="621" t="s">
        <v>433</v>
      </c>
      <c r="D417" s="622" t="s">
        <v>455</v>
      </c>
      <c r="E417" s="623" t="s">
        <v>33</v>
      </c>
      <c r="F417" s="622"/>
      <c r="G417" s="622" t="s">
        <v>402</v>
      </c>
      <c r="H417" s="624" t="s">
        <v>403</v>
      </c>
      <c r="I417" s="624" t="s">
        <v>117</v>
      </c>
      <c r="J417" s="626">
        <v>127953756</v>
      </c>
      <c r="K417" s="626">
        <v>7722000</v>
      </c>
      <c r="L417" s="626">
        <v>6177900</v>
      </c>
      <c r="M417" s="628">
        <v>0</v>
      </c>
    </row>
    <row r="418" spans="1:13" ht="36">
      <c r="A418" s="616"/>
      <c r="B418" s="616"/>
      <c r="C418" s="621"/>
      <c r="D418" s="622"/>
      <c r="E418" s="623"/>
      <c r="F418" s="622"/>
      <c r="G418" s="622"/>
      <c r="H418" s="633" t="s">
        <v>118</v>
      </c>
      <c r="I418" s="634"/>
      <c r="J418" s="635"/>
      <c r="K418" s="635">
        <v>-120231756</v>
      </c>
      <c r="L418" s="635">
        <v>-1544100</v>
      </c>
      <c r="M418" s="636">
        <v>-6177900</v>
      </c>
    </row>
    <row r="419" spans="1:13" ht="24">
      <c r="A419" s="616"/>
      <c r="B419" s="616"/>
      <c r="C419" s="621" t="s">
        <v>433</v>
      </c>
      <c r="D419" s="622" t="s">
        <v>455</v>
      </c>
      <c r="E419" s="623" t="s">
        <v>33</v>
      </c>
      <c r="F419" s="622"/>
      <c r="G419" s="622" t="s">
        <v>176</v>
      </c>
      <c r="H419" s="624" t="s">
        <v>177</v>
      </c>
      <c r="I419" s="625" t="s">
        <v>107</v>
      </c>
      <c r="J419" s="626">
        <v>1</v>
      </c>
      <c r="K419" s="626">
        <v>3</v>
      </c>
      <c r="L419" s="626">
        <v>10</v>
      </c>
      <c r="M419" s="628">
        <v>3</v>
      </c>
    </row>
    <row r="420" spans="1:13" ht="24">
      <c r="A420" s="616"/>
      <c r="B420" s="616"/>
      <c r="C420" s="621" t="s">
        <v>433</v>
      </c>
      <c r="D420" s="622" t="s">
        <v>455</v>
      </c>
      <c r="E420" s="623" t="s">
        <v>33</v>
      </c>
      <c r="F420" s="622"/>
      <c r="G420" s="622" t="s">
        <v>176</v>
      </c>
      <c r="H420" s="624" t="s">
        <v>177</v>
      </c>
      <c r="I420" s="624" t="s">
        <v>108</v>
      </c>
      <c r="J420" s="626">
        <v>3000000</v>
      </c>
      <c r="K420" s="626">
        <v>15000000</v>
      </c>
      <c r="L420" s="626">
        <v>15000000</v>
      </c>
      <c r="M420" s="628">
        <v>15000000</v>
      </c>
    </row>
    <row r="421" spans="1:13" ht="24">
      <c r="A421" s="616"/>
      <c r="B421" s="616"/>
      <c r="C421" s="621" t="s">
        <v>433</v>
      </c>
      <c r="D421" s="622" t="s">
        <v>455</v>
      </c>
      <c r="E421" s="623" t="s">
        <v>33</v>
      </c>
      <c r="F421" s="622"/>
      <c r="G421" s="622" t="s">
        <v>176</v>
      </c>
      <c r="H421" s="624" t="s">
        <v>177</v>
      </c>
      <c r="I421" s="624" t="s">
        <v>109</v>
      </c>
      <c r="J421" s="626">
        <v>3000000</v>
      </c>
      <c r="K421" s="626">
        <v>5000000</v>
      </c>
      <c r="L421" s="626">
        <v>1500000</v>
      </c>
      <c r="M421" s="628">
        <v>5000000</v>
      </c>
    </row>
    <row r="422" spans="1:13" ht="48">
      <c r="A422" s="616"/>
      <c r="B422" s="616"/>
      <c r="C422" s="621"/>
      <c r="D422" s="622"/>
      <c r="E422" s="623"/>
      <c r="F422" s="622"/>
      <c r="G422" s="622"/>
      <c r="H422" s="629" t="s">
        <v>110</v>
      </c>
      <c r="I422" s="630"/>
      <c r="J422" s="631"/>
      <c r="K422" s="631">
        <v>2000000</v>
      </c>
      <c r="L422" s="631">
        <v>-3500000</v>
      </c>
      <c r="M422" s="632">
        <v>3500000</v>
      </c>
    </row>
    <row r="423" spans="1:13" ht="24">
      <c r="A423" s="616"/>
      <c r="B423" s="616"/>
      <c r="C423" s="621" t="s">
        <v>433</v>
      </c>
      <c r="D423" s="622" t="s">
        <v>455</v>
      </c>
      <c r="E423" s="623" t="s">
        <v>33</v>
      </c>
      <c r="F423" s="622"/>
      <c r="G423" s="622" t="s">
        <v>176</v>
      </c>
      <c r="H423" s="624" t="s">
        <v>177</v>
      </c>
      <c r="I423" s="625" t="s">
        <v>111</v>
      </c>
      <c r="J423" s="626">
        <v>1</v>
      </c>
      <c r="K423" s="626">
        <v>3</v>
      </c>
      <c r="L423" s="626">
        <v>10</v>
      </c>
      <c r="M423" s="628">
        <v>3</v>
      </c>
    </row>
    <row r="424" spans="1:13" ht="24">
      <c r="A424" s="616"/>
      <c r="B424" s="616"/>
      <c r="C424" s="621" t="s">
        <v>433</v>
      </c>
      <c r="D424" s="622" t="s">
        <v>455</v>
      </c>
      <c r="E424" s="623" t="s">
        <v>33</v>
      </c>
      <c r="F424" s="622"/>
      <c r="G424" s="622" t="s">
        <v>176</v>
      </c>
      <c r="H424" s="624" t="s">
        <v>177</v>
      </c>
      <c r="I424" s="624" t="s">
        <v>112</v>
      </c>
      <c r="J424" s="626">
        <v>0</v>
      </c>
      <c r="K424" s="626">
        <v>0</v>
      </c>
      <c r="L424" s="626">
        <v>1200000</v>
      </c>
      <c r="M424" s="628">
        <v>12286000</v>
      </c>
    </row>
    <row r="425" spans="1:13" ht="24">
      <c r="A425" s="616"/>
      <c r="B425" s="616"/>
      <c r="C425" s="621" t="s">
        <v>433</v>
      </c>
      <c r="D425" s="622" t="s">
        <v>455</v>
      </c>
      <c r="E425" s="623" t="s">
        <v>33</v>
      </c>
      <c r="F425" s="622"/>
      <c r="G425" s="622" t="s">
        <v>176</v>
      </c>
      <c r="H425" s="624" t="s">
        <v>177</v>
      </c>
      <c r="I425" s="624" t="s">
        <v>113</v>
      </c>
      <c r="J425" s="626">
        <v>0</v>
      </c>
      <c r="K425" s="626">
        <v>0</v>
      </c>
      <c r="L425" s="626">
        <v>120000</v>
      </c>
      <c r="M425" s="628">
        <v>4095333.3333333335</v>
      </c>
    </row>
    <row r="426" spans="1:13" ht="48">
      <c r="A426" s="616"/>
      <c r="B426" s="616"/>
      <c r="C426" s="621"/>
      <c r="D426" s="622"/>
      <c r="E426" s="623"/>
      <c r="F426" s="622"/>
      <c r="G426" s="622"/>
      <c r="H426" s="629" t="s">
        <v>114</v>
      </c>
      <c r="I426" s="630"/>
      <c r="J426" s="631"/>
      <c r="K426" s="631">
        <v>0</v>
      </c>
      <c r="L426" s="631">
        <v>120000</v>
      </c>
      <c r="M426" s="632">
        <v>3975333.3333333335</v>
      </c>
    </row>
    <row r="427" spans="1:13" ht="24">
      <c r="A427" s="616"/>
      <c r="B427" s="616"/>
      <c r="C427" s="621" t="s">
        <v>433</v>
      </c>
      <c r="D427" s="622" t="s">
        <v>455</v>
      </c>
      <c r="E427" s="623" t="s">
        <v>33</v>
      </c>
      <c r="F427" s="622"/>
      <c r="G427" s="622" t="s">
        <v>176</v>
      </c>
      <c r="H427" s="624" t="s">
        <v>177</v>
      </c>
      <c r="I427" s="625" t="s">
        <v>115</v>
      </c>
      <c r="J427" s="626"/>
      <c r="K427" s="626"/>
      <c r="L427" s="626">
        <v>9</v>
      </c>
      <c r="M427" s="628">
        <v>1</v>
      </c>
    </row>
    <row r="428" spans="1:13" ht="24">
      <c r="A428" s="616"/>
      <c r="B428" s="616"/>
      <c r="C428" s="621" t="s">
        <v>433</v>
      </c>
      <c r="D428" s="622" t="s">
        <v>455</v>
      </c>
      <c r="E428" s="623" t="s">
        <v>33</v>
      </c>
      <c r="F428" s="622"/>
      <c r="G428" s="622" t="s">
        <v>176</v>
      </c>
      <c r="H428" s="624" t="s">
        <v>177</v>
      </c>
      <c r="I428" s="624" t="s">
        <v>116</v>
      </c>
      <c r="J428" s="626">
        <v>0</v>
      </c>
      <c r="K428" s="626">
        <v>0</v>
      </c>
      <c r="L428" s="626">
        <v>988567</v>
      </c>
      <c r="M428" s="628">
        <v>2783736</v>
      </c>
    </row>
    <row r="429" spans="1:13" ht="24">
      <c r="A429" s="616"/>
      <c r="B429" s="616"/>
      <c r="C429" s="621" t="s">
        <v>433</v>
      </c>
      <c r="D429" s="622" t="s">
        <v>455</v>
      </c>
      <c r="E429" s="623" t="s">
        <v>33</v>
      </c>
      <c r="F429" s="622"/>
      <c r="G429" s="622" t="s">
        <v>176</v>
      </c>
      <c r="H429" s="624" t="s">
        <v>177</v>
      </c>
      <c r="I429" s="624" t="s">
        <v>117</v>
      </c>
      <c r="J429" s="626">
        <v>0</v>
      </c>
      <c r="K429" s="626">
        <v>0</v>
      </c>
      <c r="L429" s="626">
        <v>109841</v>
      </c>
      <c r="M429" s="628">
        <v>2783736</v>
      </c>
    </row>
    <row r="430" spans="1:13" ht="36">
      <c r="A430" s="616"/>
      <c r="B430" s="616"/>
      <c r="C430" s="621"/>
      <c r="D430" s="622"/>
      <c r="E430" s="623"/>
      <c r="F430" s="622"/>
      <c r="G430" s="622"/>
      <c r="H430" s="633" t="s">
        <v>118</v>
      </c>
      <c r="I430" s="634"/>
      <c r="J430" s="635"/>
      <c r="K430" s="635">
        <v>0</v>
      </c>
      <c r="L430" s="635">
        <v>109841</v>
      </c>
      <c r="M430" s="636">
        <v>2673895</v>
      </c>
    </row>
    <row r="431" spans="1:13" ht="24">
      <c r="A431" s="616"/>
      <c r="B431" s="616"/>
      <c r="C431" s="621" t="s">
        <v>433</v>
      </c>
      <c r="D431" s="622" t="s">
        <v>455</v>
      </c>
      <c r="E431" s="623" t="s">
        <v>33</v>
      </c>
      <c r="F431" s="622"/>
      <c r="G431" s="622" t="s">
        <v>404</v>
      </c>
      <c r="H431" s="624" t="s">
        <v>405</v>
      </c>
      <c r="I431" s="625" t="s">
        <v>107</v>
      </c>
      <c r="J431" s="626"/>
      <c r="K431" s="626"/>
      <c r="L431" s="626"/>
      <c r="M431" s="628"/>
    </row>
    <row r="432" spans="1:13" ht="24">
      <c r="A432" s="616"/>
      <c r="B432" s="616"/>
      <c r="C432" s="621" t="s">
        <v>433</v>
      </c>
      <c r="D432" s="622" t="s">
        <v>455</v>
      </c>
      <c r="E432" s="623" t="s">
        <v>33</v>
      </c>
      <c r="F432" s="622"/>
      <c r="G432" s="622" t="s">
        <v>404</v>
      </c>
      <c r="H432" s="624" t="s">
        <v>405</v>
      </c>
      <c r="I432" s="624" t="s">
        <v>108</v>
      </c>
      <c r="J432" s="626">
        <v>0</v>
      </c>
      <c r="K432" s="626">
        <v>7000000</v>
      </c>
      <c r="L432" s="626">
        <v>0</v>
      </c>
      <c r="M432" s="628">
        <v>0</v>
      </c>
    </row>
    <row r="433" spans="1:13" ht="24">
      <c r="A433" s="616"/>
      <c r="B433" s="616"/>
      <c r="C433" s="621" t="s">
        <v>433</v>
      </c>
      <c r="D433" s="622" t="s">
        <v>455</v>
      </c>
      <c r="E433" s="623" t="s">
        <v>33</v>
      </c>
      <c r="F433" s="622"/>
      <c r="G433" s="622" t="s">
        <v>404</v>
      </c>
      <c r="H433" s="624" t="s">
        <v>405</v>
      </c>
      <c r="I433" s="624" t="s">
        <v>109</v>
      </c>
      <c r="J433" s="626">
        <v>0</v>
      </c>
      <c r="K433" s="626">
        <v>7000000</v>
      </c>
      <c r="L433" s="626">
        <v>0</v>
      </c>
      <c r="M433" s="628">
        <v>0</v>
      </c>
    </row>
    <row r="434" spans="1:13" ht="48">
      <c r="A434" s="616"/>
      <c r="B434" s="616"/>
      <c r="C434" s="621"/>
      <c r="D434" s="622"/>
      <c r="E434" s="623"/>
      <c r="F434" s="622"/>
      <c r="G434" s="622"/>
      <c r="H434" s="629" t="s">
        <v>110</v>
      </c>
      <c r="I434" s="630"/>
      <c r="J434" s="631"/>
      <c r="K434" s="631">
        <v>7000000</v>
      </c>
      <c r="L434" s="631">
        <v>-7000000</v>
      </c>
      <c r="M434" s="632">
        <v>0</v>
      </c>
    </row>
    <row r="435" spans="1:13" ht="24">
      <c r="A435" s="616"/>
      <c r="B435" s="616"/>
      <c r="C435" s="621" t="s">
        <v>433</v>
      </c>
      <c r="D435" s="622" t="s">
        <v>455</v>
      </c>
      <c r="E435" s="623" t="s">
        <v>33</v>
      </c>
      <c r="F435" s="622"/>
      <c r="G435" s="622" t="s">
        <v>404</v>
      </c>
      <c r="H435" s="624" t="s">
        <v>405</v>
      </c>
      <c r="I435" s="625" t="s">
        <v>111</v>
      </c>
      <c r="J435" s="626"/>
      <c r="K435" s="626"/>
      <c r="L435" s="626"/>
      <c r="M435" s="628"/>
    </row>
    <row r="436" spans="1:13" ht="24">
      <c r="A436" s="616"/>
      <c r="B436" s="616"/>
      <c r="C436" s="621" t="s">
        <v>433</v>
      </c>
      <c r="D436" s="622" t="s">
        <v>455</v>
      </c>
      <c r="E436" s="623" t="s">
        <v>33</v>
      </c>
      <c r="F436" s="622"/>
      <c r="G436" s="622" t="s">
        <v>404</v>
      </c>
      <c r="H436" s="624" t="s">
        <v>405</v>
      </c>
      <c r="I436" s="624" t="s">
        <v>112</v>
      </c>
      <c r="J436" s="626">
        <v>1000000</v>
      </c>
      <c r="K436" s="626">
        <v>7000000</v>
      </c>
      <c r="L436" s="626">
        <v>0</v>
      </c>
      <c r="M436" s="628">
        <v>0</v>
      </c>
    </row>
    <row r="437" spans="1:13" ht="24">
      <c r="A437" s="616"/>
      <c r="B437" s="616"/>
      <c r="C437" s="621" t="s">
        <v>433</v>
      </c>
      <c r="D437" s="622" t="s">
        <v>455</v>
      </c>
      <c r="E437" s="623" t="s">
        <v>33</v>
      </c>
      <c r="F437" s="622"/>
      <c r="G437" s="622" t="s">
        <v>404</v>
      </c>
      <c r="H437" s="624" t="s">
        <v>405</v>
      </c>
      <c r="I437" s="624" t="s">
        <v>113</v>
      </c>
      <c r="J437" s="626">
        <v>1000000</v>
      </c>
      <c r="K437" s="626">
        <v>7000000</v>
      </c>
      <c r="L437" s="626">
        <v>0</v>
      </c>
      <c r="M437" s="628">
        <v>0</v>
      </c>
    </row>
    <row r="438" spans="1:13" ht="48">
      <c r="A438" s="616"/>
      <c r="B438" s="616"/>
      <c r="C438" s="621"/>
      <c r="D438" s="622"/>
      <c r="E438" s="623"/>
      <c r="F438" s="622"/>
      <c r="G438" s="622"/>
      <c r="H438" s="629" t="s">
        <v>114</v>
      </c>
      <c r="I438" s="630"/>
      <c r="J438" s="631"/>
      <c r="K438" s="631">
        <v>6000000</v>
      </c>
      <c r="L438" s="631">
        <v>-7000000</v>
      </c>
      <c r="M438" s="632">
        <v>0</v>
      </c>
    </row>
    <row r="439" spans="1:13" ht="24">
      <c r="A439" s="616"/>
      <c r="B439" s="616"/>
      <c r="C439" s="621" t="s">
        <v>433</v>
      </c>
      <c r="D439" s="622" t="s">
        <v>455</v>
      </c>
      <c r="E439" s="623" t="s">
        <v>33</v>
      </c>
      <c r="F439" s="622"/>
      <c r="G439" s="622" t="s">
        <v>404</v>
      </c>
      <c r="H439" s="624" t="s">
        <v>405</v>
      </c>
      <c r="I439" s="625" t="s">
        <v>115</v>
      </c>
      <c r="J439" s="626"/>
      <c r="K439" s="626"/>
      <c r="L439" s="626"/>
      <c r="M439" s="628"/>
    </row>
    <row r="440" spans="1:13" ht="24">
      <c r="A440" s="616"/>
      <c r="B440" s="616"/>
      <c r="C440" s="621" t="s">
        <v>433</v>
      </c>
      <c r="D440" s="622" t="s">
        <v>455</v>
      </c>
      <c r="E440" s="623" t="s">
        <v>33</v>
      </c>
      <c r="F440" s="622"/>
      <c r="G440" s="622" t="s">
        <v>404</v>
      </c>
      <c r="H440" s="624" t="s">
        <v>405</v>
      </c>
      <c r="I440" s="624" t="s">
        <v>116</v>
      </c>
      <c r="J440" s="626">
        <v>995919</v>
      </c>
      <c r="K440" s="626">
        <v>4946808</v>
      </c>
      <c r="L440" s="626">
        <v>0</v>
      </c>
      <c r="M440" s="628">
        <v>0</v>
      </c>
    </row>
    <row r="441" spans="1:13" ht="24">
      <c r="A441" s="616"/>
      <c r="B441" s="616"/>
      <c r="C441" s="621" t="s">
        <v>433</v>
      </c>
      <c r="D441" s="622" t="s">
        <v>455</v>
      </c>
      <c r="E441" s="623" t="s">
        <v>33</v>
      </c>
      <c r="F441" s="622"/>
      <c r="G441" s="622" t="s">
        <v>404</v>
      </c>
      <c r="H441" s="624" t="s">
        <v>405</v>
      </c>
      <c r="I441" s="624" t="s">
        <v>117</v>
      </c>
      <c r="J441" s="626">
        <v>995919</v>
      </c>
      <c r="K441" s="626">
        <v>4946808</v>
      </c>
      <c r="L441" s="626">
        <v>0</v>
      </c>
      <c r="M441" s="628">
        <v>0</v>
      </c>
    </row>
    <row r="442" spans="1:13" ht="36">
      <c r="A442" s="616"/>
      <c r="B442" s="616"/>
      <c r="C442" s="621"/>
      <c r="D442" s="622"/>
      <c r="E442" s="623"/>
      <c r="F442" s="622"/>
      <c r="G442" s="622"/>
      <c r="H442" s="633" t="s">
        <v>118</v>
      </c>
      <c r="I442" s="634"/>
      <c r="J442" s="635"/>
      <c r="K442" s="635">
        <v>3950889</v>
      </c>
      <c r="L442" s="635">
        <v>-4946808</v>
      </c>
      <c r="M442" s="636">
        <v>0</v>
      </c>
    </row>
    <row r="443" spans="1:13" ht="84">
      <c r="A443" s="616"/>
      <c r="B443" s="616"/>
      <c r="C443" s="621" t="s">
        <v>433</v>
      </c>
      <c r="D443" s="622" t="s">
        <v>455</v>
      </c>
      <c r="E443" s="623" t="s">
        <v>33</v>
      </c>
      <c r="F443" s="622"/>
      <c r="G443" s="622" t="s">
        <v>406</v>
      </c>
      <c r="H443" s="624" t="s">
        <v>421</v>
      </c>
      <c r="I443" s="625" t="s">
        <v>107</v>
      </c>
      <c r="J443" s="626">
        <v>0</v>
      </c>
      <c r="K443" s="626">
        <v>0</v>
      </c>
      <c r="L443" s="626">
        <v>2</v>
      </c>
      <c r="M443" s="628">
        <v>9</v>
      </c>
    </row>
    <row r="444" spans="1:13" ht="84">
      <c r="A444" s="616"/>
      <c r="B444" s="616"/>
      <c r="C444" s="621" t="s">
        <v>433</v>
      </c>
      <c r="D444" s="622" t="s">
        <v>455</v>
      </c>
      <c r="E444" s="623" t="s">
        <v>33</v>
      </c>
      <c r="F444" s="622"/>
      <c r="G444" s="622" t="s">
        <v>406</v>
      </c>
      <c r="H444" s="624" t="s">
        <v>421</v>
      </c>
      <c r="I444" s="624" t="s">
        <v>108</v>
      </c>
      <c r="J444" s="626">
        <v>59369000</v>
      </c>
      <c r="K444" s="626">
        <v>100000000</v>
      </c>
      <c r="L444" s="626">
        <v>95875000</v>
      </c>
      <c r="M444" s="628">
        <v>165650000</v>
      </c>
    </row>
    <row r="445" spans="1:13" ht="84">
      <c r="A445" s="616"/>
      <c r="B445" s="616"/>
      <c r="C445" s="621" t="s">
        <v>433</v>
      </c>
      <c r="D445" s="622" t="s">
        <v>455</v>
      </c>
      <c r="E445" s="623" t="s">
        <v>33</v>
      </c>
      <c r="F445" s="622"/>
      <c r="G445" s="622" t="s">
        <v>406</v>
      </c>
      <c r="H445" s="624" t="s">
        <v>421</v>
      </c>
      <c r="I445" s="624" t="s">
        <v>109</v>
      </c>
      <c r="J445" s="626"/>
      <c r="K445" s="626"/>
      <c r="L445" s="626">
        <v>47937500</v>
      </c>
      <c r="M445" s="628">
        <v>18405555.555555556</v>
      </c>
    </row>
    <row r="446" spans="1:13" ht="48">
      <c r="A446" s="616"/>
      <c r="B446" s="616"/>
      <c r="C446" s="621"/>
      <c r="D446" s="622"/>
      <c r="E446" s="623"/>
      <c r="F446" s="622"/>
      <c r="G446" s="622"/>
      <c r="H446" s="629" t="s">
        <v>110</v>
      </c>
      <c r="I446" s="630"/>
      <c r="J446" s="631"/>
      <c r="K446" s="631"/>
      <c r="L446" s="631"/>
      <c r="M446" s="632">
        <v>-29531944.444444444</v>
      </c>
    </row>
    <row r="447" spans="1:13" ht="84">
      <c r="A447" s="616"/>
      <c r="B447" s="616"/>
      <c r="C447" s="621" t="s">
        <v>433</v>
      </c>
      <c r="D447" s="622" t="s">
        <v>455</v>
      </c>
      <c r="E447" s="623" t="s">
        <v>33</v>
      </c>
      <c r="F447" s="622"/>
      <c r="G447" s="622" t="s">
        <v>406</v>
      </c>
      <c r="H447" s="624" t="s">
        <v>421</v>
      </c>
      <c r="I447" s="625" t="s">
        <v>111</v>
      </c>
      <c r="J447" s="626">
        <v>0</v>
      </c>
      <c r="K447" s="626">
        <v>0</v>
      </c>
      <c r="L447" s="626">
        <v>9</v>
      </c>
      <c r="M447" s="628">
        <v>9</v>
      </c>
    </row>
    <row r="448" spans="1:13" ht="84">
      <c r="A448" s="616"/>
      <c r="B448" s="616"/>
      <c r="C448" s="621" t="s">
        <v>433</v>
      </c>
      <c r="D448" s="622" t="s">
        <v>455</v>
      </c>
      <c r="E448" s="623" t="s">
        <v>33</v>
      </c>
      <c r="F448" s="622"/>
      <c r="G448" s="622" t="s">
        <v>406</v>
      </c>
      <c r="H448" s="624" t="s">
        <v>421</v>
      </c>
      <c r="I448" s="624" t="s">
        <v>112</v>
      </c>
      <c r="J448" s="626">
        <v>0</v>
      </c>
      <c r="K448" s="626">
        <v>0</v>
      </c>
      <c r="L448" s="626">
        <v>95875000</v>
      </c>
      <c r="M448" s="628">
        <v>165650000</v>
      </c>
    </row>
    <row r="449" spans="1:13" ht="84">
      <c r="A449" s="616"/>
      <c r="B449" s="616"/>
      <c r="C449" s="621" t="s">
        <v>433</v>
      </c>
      <c r="D449" s="622" t="s">
        <v>455</v>
      </c>
      <c r="E449" s="623" t="s">
        <v>33</v>
      </c>
      <c r="F449" s="622"/>
      <c r="G449" s="622" t="s">
        <v>406</v>
      </c>
      <c r="H449" s="624" t="s">
        <v>421</v>
      </c>
      <c r="I449" s="624" t="s">
        <v>113</v>
      </c>
      <c r="J449" s="626"/>
      <c r="K449" s="626"/>
      <c r="L449" s="626">
        <v>10652778</v>
      </c>
      <c r="M449" s="628">
        <v>18405555.555555556</v>
      </c>
    </row>
    <row r="450" spans="1:13" ht="48">
      <c r="A450" s="616"/>
      <c r="B450" s="616"/>
      <c r="C450" s="621"/>
      <c r="D450" s="622"/>
      <c r="E450" s="623"/>
      <c r="F450" s="622"/>
      <c r="G450" s="622"/>
      <c r="H450" s="629" t="s">
        <v>114</v>
      </c>
      <c r="I450" s="630"/>
      <c r="J450" s="631"/>
      <c r="K450" s="631"/>
      <c r="L450" s="631"/>
      <c r="M450" s="632">
        <v>7752777.555555556</v>
      </c>
    </row>
    <row r="451" spans="1:13" ht="84">
      <c r="A451" s="616"/>
      <c r="B451" s="616"/>
      <c r="C451" s="621" t="s">
        <v>433</v>
      </c>
      <c r="D451" s="622" t="s">
        <v>455</v>
      </c>
      <c r="E451" s="623" t="s">
        <v>33</v>
      </c>
      <c r="F451" s="622"/>
      <c r="G451" s="622" t="s">
        <v>406</v>
      </c>
      <c r="H451" s="624" t="s">
        <v>421</v>
      </c>
      <c r="I451" s="625" t="s">
        <v>115</v>
      </c>
      <c r="J451" s="626"/>
      <c r="K451" s="626"/>
      <c r="L451" s="626">
        <v>1</v>
      </c>
      <c r="M451" s="628">
        <v>9</v>
      </c>
    </row>
    <row r="452" spans="1:13" ht="84">
      <c r="A452" s="616"/>
      <c r="B452" s="616"/>
      <c r="C452" s="621" t="s">
        <v>433</v>
      </c>
      <c r="D452" s="622" t="s">
        <v>455</v>
      </c>
      <c r="E452" s="623" t="s">
        <v>33</v>
      </c>
      <c r="F452" s="622"/>
      <c r="G452" s="622" t="s">
        <v>406</v>
      </c>
      <c r="H452" s="624" t="s">
        <v>421</v>
      </c>
      <c r="I452" s="624" t="s">
        <v>116</v>
      </c>
      <c r="J452" s="626">
        <v>0</v>
      </c>
      <c r="K452" s="626">
        <v>0</v>
      </c>
      <c r="L452" s="626">
        <v>39514950</v>
      </c>
      <c r="M452" s="628">
        <v>163550541</v>
      </c>
    </row>
    <row r="453" spans="1:13" ht="84">
      <c r="A453" s="616"/>
      <c r="B453" s="616"/>
      <c r="C453" s="621" t="s">
        <v>433</v>
      </c>
      <c r="D453" s="622" t="s">
        <v>455</v>
      </c>
      <c r="E453" s="623" t="s">
        <v>33</v>
      </c>
      <c r="F453" s="622"/>
      <c r="G453" s="622" t="s">
        <v>406</v>
      </c>
      <c r="H453" s="624" t="s">
        <v>421</v>
      </c>
      <c r="I453" s="624" t="s">
        <v>117</v>
      </c>
      <c r="J453" s="626">
        <v>0</v>
      </c>
      <c r="K453" s="626">
        <v>0</v>
      </c>
      <c r="L453" s="626">
        <v>39514950</v>
      </c>
      <c r="M453" s="628">
        <v>18172282.333333332</v>
      </c>
    </row>
    <row r="454" spans="1:13" ht="36">
      <c r="A454" s="616"/>
      <c r="B454" s="616"/>
      <c r="C454" s="621"/>
      <c r="D454" s="622"/>
      <c r="E454" s="623"/>
      <c r="F454" s="622"/>
      <c r="G454" s="622"/>
      <c r="H454" s="633" t="s">
        <v>118</v>
      </c>
      <c r="I454" s="634"/>
      <c r="J454" s="635"/>
      <c r="K454" s="635">
        <v>0</v>
      </c>
      <c r="L454" s="635">
        <v>39514950</v>
      </c>
      <c r="M454" s="636">
        <v>-21342667.666666668</v>
      </c>
    </row>
    <row r="455" spans="1:13" ht="60">
      <c r="A455" s="616"/>
      <c r="B455" s="616"/>
      <c r="C455" s="621" t="s">
        <v>433</v>
      </c>
      <c r="D455" s="622" t="s">
        <v>455</v>
      </c>
      <c r="E455" s="623" t="s">
        <v>33</v>
      </c>
      <c r="F455" s="622"/>
      <c r="G455" s="622" t="s">
        <v>429</v>
      </c>
      <c r="H455" s="624" t="s">
        <v>430</v>
      </c>
      <c r="I455" s="625" t="s">
        <v>107</v>
      </c>
      <c r="J455" s="626"/>
      <c r="K455" s="626"/>
      <c r="L455" s="626"/>
      <c r="M455" s="628"/>
    </row>
    <row r="456" spans="1:13" ht="60">
      <c r="A456" s="616"/>
      <c r="B456" s="616"/>
      <c r="C456" s="621" t="s">
        <v>433</v>
      </c>
      <c r="D456" s="622" t="s">
        <v>455</v>
      </c>
      <c r="E456" s="623" t="s">
        <v>33</v>
      </c>
      <c r="F456" s="622"/>
      <c r="G456" s="622" t="s">
        <v>429</v>
      </c>
      <c r="H456" s="624" t="s">
        <v>430</v>
      </c>
      <c r="I456" s="624" t="s">
        <v>108</v>
      </c>
      <c r="J456" s="626">
        <v>3000000</v>
      </c>
      <c r="K456" s="626">
        <v>0</v>
      </c>
      <c r="L456" s="626">
        <v>0</v>
      </c>
      <c r="M456" s="628">
        <v>0</v>
      </c>
    </row>
    <row r="457" spans="1:13" ht="60">
      <c r="A457" s="616"/>
      <c r="B457" s="616"/>
      <c r="C457" s="621" t="s">
        <v>433</v>
      </c>
      <c r="D457" s="622" t="s">
        <v>455</v>
      </c>
      <c r="E457" s="623" t="s">
        <v>33</v>
      </c>
      <c r="F457" s="622"/>
      <c r="G457" s="622" t="s">
        <v>429</v>
      </c>
      <c r="H457" s="624" t="s">
        <v>430</v>
      </c>
      <c r="I457" s="624" t="s">
        <v>109</v>
      </c>
      <c r="J457" s="626">
        <v>3000000</v>
      </c>
      <c r="K457" s="626">
        <v>0</v>
      </c>
      <c r="L457" s="626">
        <v>0</v>
      </c>
      <c r="M457" s="628">
        <v>0</v>
      </c>
    </row>
    <row r="458" spans="1:13" ht="48">
      <c r="A458" s="616"/>
      <c r="B458" s="616"/>
      <c r="C458" s="621"/>
      <c r="D458" s="622"/>
      <c r="E458" s="623"/>
      <c r="F458" s="622"/>
      <c r="G458" s="622"/>
      <c r="H458" s="629" t="s">
        <v>110</v>
      </c>
      <c r="I458" s="630"/>
      <c r="J458" s="631"/>
      <c r="K458" s="631">
        <v>-3000000</v>
      </c>
      <c r="L458" s="631">
        <v>0</v>
      </c>
      <c r="M458" s="632">
        <v>0</v>
      </c>
    </row>
    <row r="459" spans="1:13" ht="60">
      <c r="A459" s="616"/>
      <c r="B459" s="616"/>
      <c r="C459" s="621" t="s">
        <v>433</v>
      </c>
      <c r="D459" s="622" t="s">
        <v>455</v>
      </c>
      <c r="E459" s="623" t="s">
        <v>33</v>
      </c>
      <c r="F459" s="622"/>
      <c r="G459" s="622" t="s">
        <v>429</v>
      </c>
      <c r="H459" s="624" t="s">
        <v>430</v>
      </c>
      <c r="I459" s="625" t="s">
        <v>111</v>
      </c>
      <c r="J459" s="626"/>
      <c r="K459" s="626"/>
      <c r="L459" s="626"/>
      <c r="M459" s="628"/>
    </row>
    <row r="460" spans="1:13" ht="60">
      <c r="A460" s="616"/>
      <c r="B460" s="616"/>
      <c r="C460" s="621" t="s">
        <v>433</v>
      </c>
      <c r="D460" s="622" t="s">
        <v>455</v>
      </c>
      <c r="E460" s="623" t="s">
        <v>33</v>
      </c>
      <c r="F460" s="622"/>
      <c r="G460" s="622" t="s">
        <v>429</v>
      </c>
      <c r="H460" s="624" t="s">
        <v>430</v>
      </c>
      <c r="I460" s="624" t="s">
        <v>112</v>
      </c>
      <c r="J460" s="626">
        <v>3600000</v>
      </c>
      <c r="K460" s="626">
        <v>0</v>
      </c>
      <c r="L460" s="626">
        <v>0</v>
      </c>
      <c r="M460" s="628">
        <v>0</v>
      </c>
    </row>
    <row r="461" spans="1:13" ht="60">
      <c r="A461" s="616"/>
      <c r="B461" s="616"/>
      <c r="C461" s="621" t="s">
        <v>433</v>
      </c>
      <c r="D461" s="622" t="s">
        <v>455</v>
      </c>
      <c r="E461" s="623" t="s">
        <v>33</v>
      </c>
      <c r="F461" s="622"/>
      <c r="G461" s="622" t="s">
        <v>429</v>
      </c>
      <c r="H461" s="624" t="s">
        <v>430</v>
      </c>
      <c r="I461" s="624" t="s">
        <v>113</v>
      </c>
      <c r="J461" s="626">
        <v>3600000</v>
      </c>
      <c r="K461" s="626">
        <v>0</v>
      </c>
      <c r="L461" s="626">
        <v>0</v>
      </c>
      <c r="M461" s="628">
        <v>0</v>
      </c>
    </row>
    <row r="462" spans="1:13" ht="48">
      <c r="A462" s="616"/>
      <c r="B462" s="616"/>
      <c r="C462" s="621"/>
      <c r="D462" s="622"/>
      <c r="E462" s="623"/>
      <c r="F462" s="622"/>
      <c r="G462" s="622"/>
      <c r="H462" s="629" t="s">
        <v>114</v>
      </c>
      <c r="I462" s="630"/>
      <c r="J462" s="631"/>
      <c r="K462" s="631">
        <v>-3600000</v>
      </c>
      <c r="L462" s="631">
        <v>0</v>
      </c>
      <c r="M462" s="632">
        <v>0</v>
      </c>
    </row>
    <row r="463" spans="1:13" ht="60">
      <c r="A463" s="616"/>
      <c r="B463" s="616"/>
      <c r="C463" s="621" t="s">
        <v>433</v>
      </c>
      <c r="D463" s="622" t="s">
        <v>455</v>
      </c>
      <c r="E463" s="623" t="s">
        <v>33</v>
      </c>
      <c r="F463" s="622"/>
      <c r="G463" s="622" t="s">
        <v>429</v>
      </c>
      <c r="H463" s="624" t="s">
        <v>430</v>
      </c>
      <c r="I463" s="625" t="s">
        <v>115</v>
      </c>
      <c r="J463" s="626"/>
      <c r="K463" s="626"/>
      <c r="L463" s="626"/>
      <c r="M463" s="628"/>
    </row>
    <row r="464" spans="1:13" ht="60">
      <c r="A464" s="616"/>
      <c r="B464" s="616"/>
      <c r="C464" s="621" t="s">
        <v>433</v>
      </c>
      <c r="D464" s="622" t="s">
        <v>455</v>
      </c>
      <c r="E464" s="623" t="s">
        <v>33</v>
      </c>
      <c r="F464" s="622"/>
      <c r="G464" s="622" t="s">
        <v>429</v>
      </c>
      <c r="H464" s="624" t="s">
        <v>430</v>
      </c>
      <c r="I464" s="624" t="s">
        <v>116</v>
      </c>
      <c r="J464" s="626">
        <v>3487814</v>
      </c>
      <c r="K464" s="626">
        <v>0</v>
      </c>
      <c r="L464" s="626">
        <v>0</v>
      </c>
      <c r="M464" s="628">
        <v>0</v>
      </c>
    </row>
    <row r="465" spans="1:13" ht="60">
      <c r="A465" s="616"/>
      <c r="B465" s="616"/>
      <c r="C465" s="621" t="s">
        <v>433</v>
      </c>
      <c r="D465" s="622" t="s">
        <v>455</v>
      </c>
      <c r="E465" s="623" t="s">
        <v>33</v>
      </c>
      <c r="F465" s="622"/>
      <c r="G465" s="622" t="s">
        <v>429</v>
      </c>
      <c r="H465" s="624" t="s">
        <v>430</v>
      </c>
      <c r="I465" s="624" t="s">
        <v>117</v>
      </c>
      <c r="J465" s="626">
        <v>3487814</v>
      </c>
      <c r="K465" s="626">
        <v>0</v>
      </c>
      <c r="L465" s="626">
        <v>0</v>
      </c>
      <c r="M465" s="628">
        <v>0</v>
      </c>
    </row>
    <row r="466" spans="1:13" ht="36">
      <c r="A466" s="616"/>
      <c r="B466" s="616"/>
      <c r="C466" s="621"/>
      <c r="D466" s="622"/>
      <c r="E466" s="623"/>
      <c r="F466" s="622"/>
      <c r="G466" s="622"/>
      <c r="H466" s="633" t="s">
        <v>118</v>
      </c>
      <c r="I466" s="634"/>
      <c r="J466" s="635"/>
      <c r="K466" s="635">
        <v>-3487814</v>
      </c>
      <c r="L466" s="635">
        <v>0</v>
      </c>
      <c r="M466" s="636">
        <v>0</v>
      </c>
    </row>
    <row r="467" spans="1:13" ht="48">
      <c r="A467" s="616"/>
      <c r="B467" s="616"/>
      <c r="C467" s="621" t="s">
        <v>433</v>
      </c>
      <c r="D467" s="622" t="s">
        <v>455</v>
      </c>
      <c r="E467" s="623" t="s">
        <v>33</v>
      </c>
      <c r="F467" s="622"/>
      <c r="G467" s="622" t="s">
        <v>407</v>
      </c>
      <c r="H467" s="624" t="s">
        <v>408</v>
      </c>
      <c r="I467" s="625" t="s">
        <v>107</v>
      </c>
      <c r="J467" s="626">
        <v>2590</v>
      </c>
      <c r="K467" s="626">
        <v>507</v>
      </c>
      <c r="L467" s="626">
        <v>2657</v>
      </c>
      <c r="M467" s="628">
        <v>21</v>
      </c>
    </row>
    <row r="468" spans="1:13" ht="48">
      <c r="A468" s="616"/>
      <c r="B468" s="616"/>
      <c r="C468" s="621" t="s">
        <v>433</v>
      </c>
      <c r="D468" s="622" t="s">
        <v>455</v>
      </c>
      <c r="E468" s="623" t="s">
        <v>33</v>
      </c>
      <c r="F468" s="622"/>
      <c r="G468" s="622" t="s">
        <v>407</v>
      </c>
      <c r="H468" s="624" t="s">
        <v>408</v>
      </c>
      <c r="I468" s="624" t="s">
        <v>108</v>
      </c>
      <c r="J468" s="626">
        <v>83700000</v>
      </c>
      <c r="K468" s="626">
        <v>31944000</v>
      </c>
      <c r="L468" s="626">
        <v>83639550</v>
      </c>
      <c r="M468" s="628">
        <v>9350000</v>
      </c>
    </row>
    <row r="469" spans="1:13" ht="48">
      <c r="A469" s="616"/>
      <c r="B469" s="616"/>
      <c r="C469" s="621" t="s">
        <v>433</v>
      </c>
      <c r="D469" s="622" t="s">
        <v>455</v>
      </c>
      <c r="E469" s="623" t="s">
        <v>33</v>
      </c>
      <c r="F469" s="622"/>
      <c r="G469" s="622" t="s">
        <v>407</v>
      </c>
      <c r="H469" s="624" t="s">
        <v>408</v>
      </c>
      <c r="I469" s="624" t="s">
        <v>109</v>
      </c>
      <c r="J469" s="626">
        <v>32317</v>
      </c>
      <c r="K469" s="626">
        <v>63006</v>
      </c>
      <c r="L469" s="626">
        <v>31479</v>
      </c>
      <c r="M469" s="628">
        <v>445238.09523809527</v>
      </c>
    </row>
    <row r="470" spans="1:13" ht="48">
      <c r="A470" s="616"/>
      <c r="B470" s="616"/>
      <c r="C470" s="621"/>
      <c r="D470" s="622"/>
      <c r="E470" s="623"/>
      <c r="F470" s="622"/>
      <c r="G470" s="622"/>
      <c r="H470" s="629" t="s">
        <v>110</v>
      </c>
      <c r="I470" s="630"/>
      <c r="J470" s="631"/>
      <c r="K470" s="631">
        <v>30689</v>
      </c>
      <c r="L470" s="631">
        <v>-31527</v>
      </c>
      <c r="M470" s="632">
        <v>413759.09523809527</v>
      </c>
    </row>
    <row r="471" spans="1:13" ht="48">
      <c r="A471" s="616"/>
      <c r="B471" s="616"/>
      <c r="C471" s="621" t="s">
        <v>433</v>
      </c>
      <c r="D471" s="622" t="s">
        <v>455</v>
      </c>
      <c r="E471" s="623" t="s">
        <v>33</v>
      </c>
      <c r="F471" s="622"/>
      <c r="G471" s="622" t="s">
        <v>407</v>
      </c>
      <c r="H471" s="624" t="s">
        <v>408</v>
      </c>
      <c r="I471" s="625" t="s">
        <v>111</v>
      </c>
      <c r="J471" s="626">
        <v>2590</v>
      </c>
      <c r="K471" s="626">
        <v>507</v>
      </c>
      <c r="L471" s="626">
        <v>2657</v>
      </c>
      <c r="M471" s="628">
        <v>21</v>
      </c>
    </row>
    <row r="472" spans="1:13" ht="48">
      <c r="A472" s="616"/>
      <c r="B472" s="616"/>
      <c r="C472" s="621" t="s">
        <v>433</v>
      </c>
      <c r="D472" s="622" t="s">
        <v>455</v>
      </c>
      <c r="E472" s="623" t="s">
        <v>33</v>
      </c>
      <c r="F472" s="622"/>
      <c r="G472" s="622" t="s">
        <v>407</v>
      </c>
      <c r="H472" s="624" t="s">
        <v>408</v>
      </c>
      <c r="I472" s="624" t="s">
        <v>112</v>
      </c>
      <c r="J472" s="626">
        <v>86150000</v>
      </c>
      <c r="K472" s="626">
        <v>113258550</v>
      </c>
      <c r="L472" s="626">
        <v>123347320</v>
      </c>
      <c r="M472" s="628">
        <v>9350000</v>
      </c>
    </row>
    <row r="473" spans="1:13" ht="48">
      <c r="A473" s="616"/>
      <c r="B473" s="616"/>
      <c r="C473" s="621" t="s">
        <v>433</v>
      </c>
      <c r="D473" s="622" t="s">
        <v>455</v>
      </c>
      <c r="E473" s="623" t="s">
        <v>33</v>
      </c>
      <c r="F473" s="622"/>
      <c r="G473" s="622" t="s">
        <v>407</v>
      </c>
      <c r="H473" s="624" t="s">
        <v>408</v>
      </c>
      <c r="I473" s="624" t="s">
        <v>113</v>
      </c>
      <c r="J473" s="626">
        <v>33263</v>
      </c>
      <c r="K473" s="626">
        <v>223390</v>
      </c>
      <c r="L473" s="626">
        <v>46424</v>
      </c>
      <c r="M473" s="628">
        <v>445238.09523809527</v>
      </c>
    </row>
    <row r="474" spans="1:13" ht="48">
      <c r="A474" s="616"/>
      <c r="B474" s="616"/>
      <c r="C474" s="621"/>
      <c r="D474" s="622"/>
      <c r="E474" s="623"/>
      <c r="F474" s="622"/>
      <c r="G474" s="622"/>
      <c r="H474" s="629" t="s">
        <v>114</v>
      </c>
      <c r="I474" s="630"/>
      <c r="J474" s="631"/>
      <c r="K474" s="631">
        <v>190127</v>
      </c>
      <c r="L474" s="631">
        <v>-176966</v>
      </c>
      <c r="M474" s="632">
        <v>445238.09523809527</v>
      </c>
    </row>
    <row r="475" spans="1:13" ht="48">
      <c r="A475" s="616"/>
      <c r="B475" s="616"/>
      <c r="C475" s="621" t="s">
        <v>433</v>
      </c>
      <c r="D475" s="622" t="s">
        <v>455</v>
      </c>
      <c r="E475" s="623" t="s">
        <v>33</v>
      </c>
      <c r="F475" s="622"/>
      <c r="G475" s="622" t="s">
        <v>407</v>
      </c>
      <c r="H475" s="624" t="s">
        <v>408</v>
      </c>
      <c r="I475" s="625" t="s">
        <v>115</v>
      </c>
      <c r="J475" s="626"/>
      <c r="K475" s="626">
        <v>507</v>
      </c>
      <c r="L475" s="626">
        <v>2657</v>
      </c>
      <c r="M475" s="628"/>
    </row>
    <row r="476" spans="1:13" ht="48">
      <c r="A476" s="616"/>
      <c r="B476" s="616"/>
      <c r="C476" s="621" t="s">
        <v>433</v>
      </c>
      <c r="D476" s="622" t="s">
        <v>455</v>
      </c>
      <c r="E476" s="623" t="s">
        <v>33</v>
      </c>
      <c r="F476" s="622"/>
      <c r="G476" s="622" t="s">
        <v>407</v>
      </c>
      <c r="H476" s="624" t="s">
        <v>408</v>
      </c>
      <c r="I476" s="624" t="s">
        <v>116</v>
      </c>
      <c r="J476" s="626">
        <v>83344248</v>
      </c>
      <c r="K476" s="626">
        <v>107920674</v>
      </c>
      <c r="L476" s="626">
        <v>110496550</v>
      </c>
      <c r="M476" s="628">
        <v>0</v>
      </c>
    </row>
    <row r="477" spans="1:13" ht="48">
      <c r="A477" s="616"/>
      <c r="B477" s="616"/>
      <c r="C477" s="621" t="s">
        <v>433</v>
      </c>
      <c r="D477" s="622" t="s">
        <v>455</v>
      </c>
      <c r="E477" s="623" t="s">
        <v>33</v>
      </c>
      <c r="F477" s="622"/>
      <c r="G477" s="622" t="s">
        <v>407</v>
      </c>
      <c r="H477" s="624" t="s">
        <v>408</v>
      </c>
      <c r="I477" s="624" t="s">
        <v>117</v>
      </c>
      <c r="J477" s="626">
        <v>83344248</v>
      </c>
      <c r="K477" s="626">
        <v>212861</v>
      </c>
      <c r="L477" s="626">
        <v>41587</v>
      </c>
      <c r="M477" s="628">
        <v>0</v>
      </c>
    </row>
    <row r="478" spans="1:13" ht="36">
      <c r="A478" s="616"/>
      <c r="B478" s="616"/>
      <c r="C478" s="621"/>
      <c r="D478" s="622"/>
      <c r="E478" s="623"/>
      <c r="F478" s="622"/>
      <c r="G478" s="622"/>
      <c r="H478" s="633" t="s">
        <v>118</v>
      </c>
      <c r="I478" s="634"/>
      <c r="J478" s="635"/>
      <c r="K478" s="635">
        <v>-83131387</v>
      </c>
      <c r="L478" s="635">
        <v>-171274</v>
      </c>
      <c r="M478" s="636">
        <v>-41587</v>
      </c>
    </row>
    <row r="479" spans="1:13" ht="96">
      <c r="A479" s="616"/>
      <c r="B479" s="616"/>
      <c r="C479" s="621" t="s">
        <v>433</v>
      </c>
      <c r="D479" s="622" t="s">
        <v>455</v>
      </c>
      <c r="E479" s="623" t="s">
        <v>33</v>
      </c>
      <c r="F479" s="622"/>
      <c r="G479" s="622" t="s">
        <v>431</v>
      </c>
      <c r="H479" s="624" t="s">
        <v>432</v>
      </c>
      <c r="I479" s="625" t="s">
        <v>107</v>
      </c>
      <c r="J479" s="626">
        <v>804</v>
      </c>
      <c r="K479" s="626"/>
      <c r="L479" s="626">
        <v>0</v>
      </c>
      <c r="M479" s="628"/>
    </row>
    <row r="480" spans="1:13" ht="96">
      <c r="A480" s="616"/>
      <c r="B480" s="616"/>
      <c r="C480" s="621" t="s">
        <v>433</v>
      </c>
      <c r="D480" s="622" t="s">
        <v>455</v>
      </c>
      <c r="E480" s="623" t="s">
        <v>33</v>
      </c>
      <c r="F480" s="622"/>
      <c r="G480" s="622" t="s">
        <v>431</v>
      </c>
      <c r="H480" s="624" t="s">
        <v>432</v>
      </c>
      <c r="I480" s="624" t="s">
        <v>108</v>
      </c>
      <c r="J480" s="626">
        <v>50000000</v>
      </c>
      <c r="K480" s="626">
        <v>0</v>
      </c>
      <c r="L480" s="626">
        <v>0</v>
      </c>
      <c r="M480" s="628">
        <v>0</v>
      </c>
    </row>
    <row r="481" spans="1:13" ht="96">
      <c r="A481" s="616"/>
      <c r="B481" s="616"/>
      <c r="C481" s="621" t="s">
        <v>433</v>
      </c>
      <c r="D481" s="622" t="s">
        <v>455</v>
      </c>
      <c r="E481" s="623" t="s">
        <v>33</v>
      </c>
      <c r="F481" s="622"/>
      <c r="G481" s="622" t="s">
        <v>431</v>
      </c>
      <c r="H481" s="624" t="s">
        <v>432</v>
      </c>
      <c r="I481" s="624" t="s">
        <v>109</v>
      </c>
      <c r="J481" s="626">
        <v>62189</v>
      </c>
      <c r="K481" s="626">
        <v>0</v>
      </c>
      <c r="L481" s="626"/>
      <c r="M481" s="628">
        <v>0</v>
      </c>
    </row>
    <row r="482" spans="1:13" ht="48">
      <c r="A482" s="616"/>
      <c r="B482" s="616"/>
      <c r="C482" s="621"/>
      <c r="D482" s="622"/>
      <c r="E482" s="623"/>
      <c r="F482" s="622"/>
      <c r="G482" s="622"/>
      <c r="H482" s="629" t="s">
        <v>110</v>
      </c>
      <c r="I482" s="630"/>
      <c r="J482" s="631"/>
      <c r="K482" s="631">
        <v>-62189</v>
      </c>
      <c r="L482" s="631"/>
      <c r="M482" s="632"/>
    </row>
    <row r="483" spans="1:13" ht="96">
      <c r="A483" s="616"/>
      <c r="B483" s="616"/>
      <c r="C483" s="621" t="s">
        <v>433</v>
      </c>
      <c r="D483" s="622" t="s">
        <v>455</v>
      </c>
      <c r="E483" s="623" t="s">
        <v>33</v>
      </c>
      <c r="F483" s="622"/>
      <c r="G483" s="622" t="s">
        <v>431</v>
      </c>
      <c r="H483" s="624" t="s">
        <v>432</v>
      </c>
      <c r="I483" s="625" t="s">
        <v>111</v>
      </c>
      <c r="J483" s="626">
        <v>804</v>
      </c>
      <c r="K483" s="626"/>
      <c r="L483" s="626">
        <v>0</v>
      </c>
      <c r="M483" s="628"/>
    </row>
    <row r="484" spans="1:13" ht="96">
      <c r="A484" s="616"/>
      <c r="B484" s="616"/>
      <c r="C484" s="621" t="s">
        <v>433</v>
      </c>
      <c r="D484" s="622" t="s">
        <v>455</v>
      </c>
      <c r="E484" s="623" t="s">
        <v>33</v>
      </c>
      <c r="F484" s="622"/>
      <c r="G484" s="622" t="s">
        <v>431</v>
      </c>
      <c r="H484" s="624" t="s">
        <v>432</v>
      </c>
      <c r="I484" s="624" t="s">
        <v>112</v>
      </c>
      <c r="J484" s="626">
        <v>0</v>
      </c>
      <c r="K484" s="626">
        <v>0</v>
      </c>
      <c r="L484" s="626">
        <v>0</v>
      </c>
      <c r="M484" s="628">
        <v>0</v>
      </c>
    </row>
    <row r="485" spans="1:13" ht="96">
      <c r="A485" s="616"/>
      <c r="B485" s="616"/>
      <c r="C485" s="621" t="s">
        <v>433</v>
      </c>
      <c r="D485" s="622" t="s">
        <v>455</v>
      </c>
      <c r="E485" s="623" t="s">
        <v>33</v>
      </c>
      <c r="F485" s="622"/>
      <c r="G485" s="622" t="s">
        <v>431</v>
      </c>
      <c r="H485" s="624" t="s">
        <v>432</v>
      </c>
      <c r="I485" s="624" t="s">
        <v>113</v>
      </c>
      <c r="J485" s="626">
        <v>0</v>
      </c>
      <c r="K485" s="626">
        <v>0</v>
      </c>
      <c r="L485" s="626"/>
      <c r="M485" s="628">
        <v>0</v>
      </c>
    </row>
    <row r="486" spans="1:13" ht="48">
      <c r="A486" s="616"/>
      <c r="B486" s="616"/>
      <c r="C486" s="621"/>
      <c r="D486" s="622"/>
      <c r="E486" s="623"/>
      <c r="F486" s="622"/>
      <c r="G486" s="622"/>
      <c r="H486" s="629" t="s">
        <v>114</v>
      </c>
      <c r="I486" s="630"/>
      <c r="J486" s="631"/>
      <c r="K486" s="631">
        <v>0</v>
      </c>
      <c r="L486" s="631"/>
      <c r="M486" s="632"/>
    </row>
    <row r="487" spans="1:13" ht="96">
      <c r="A487" s="616"/>
      <c r="B487" s="616"/>
      <c r="C487" s="621" t="s">
        <v>433</v>
      </c>
      <c r="D487" s="622" t="s">
        <v>455</v>
      </c>
      <c r="E487" s="623" t="s">
        <v>33</v>
      </c>
      <c r="F487" s="622"/>
      <c r="G487" s="622" t="s">
        <v>431</v>
      </c>
      <c r="H487" s="624" t="s">
        <v>432</v>
      </c>
      <c r="I487" s="625" t="s">
        <v>115</v>
      </c>
      <c r="J487" s="626"/>
      <c r="K487" s="626"/>
      <c r="L487" s="626"/>
      <c r="M487" s="628"/>
    </row>
    <row r="488" spans="1:13" ht="96">
      <c r="A488" s="616"/>
      <c r="B488" s="616"/>
      <c r="C488" s="621" t="s">
        <v>433</v>
      </c>
      <c r="D488" s="622" t="s">
        <v>455</v>
      </c>
      <c r="E488" s="623" t="s">
        <v>33</v>
      </c>
      <c r="F488" s="622"/>
      <c r="G488" s="622" t="s">
        <v>431</v>
      </c>
      <c r="H488" s="624" t="s">
        <v>432</v>
      </c>
      <c r="I488" s="624" t="s">
        <v>116</v>
      </c>
      <c r="J488" s="626">
        <v>0</v>
      </c>
      <c r="K488" s="626">
        <v>0</v>
      </c>
      <c r="L488" s="626">
        <v>0</v>
      </c>
      <c r="M488" s="628">
        <v>0</v>
      </c>
    </row>
    <row r="489" spans="1:13" ht="96">
      <c r="A489" s="616"/>
      <c r="B489" s="616"/>
      <c r="C489" s="621" t="s">
        <v>433</v>
      </c>
      <c r="D489" s="622" t="s">
        <v>455</v>
      </c>
      <c r="E489" s="623" t="s">
        <v>33</v>
      </c>
      <c r="F489" s="622"/>
      <c r="G489" s="622" t="s">
        <v>431</v>
      </c>
      <c r="H489" s="624" t="s">
        <v>432</v>
      </c>
      <c r="I489" s="624" t="s">
        <v>117</v>
      </c>
      <c r="J489" s="626">
        <v>0</v>
      </c>
      <c r="K489" s="626">
        <v>0</v>
      </c>
      <c r="L489" s="626">
        <v>0</v>
      </c>
      <c r="M489" s="628">
        <v>0</v>
      </c>
    </row>
    <row r="490" spans="1:13" ht="36">
      <c r="A490" s="616"/>
      <c r="B490" s="616"/>
      <c r="C490" s="621"/>
      <c r="D490" s="622"/>
      <c r="E490" s="623"/>
      <c r="F490" s="622"/>
      <c r="G490" s="622"/>
      <c r="H490" s="633" t="s">
        <v>118</v>
      </c>
      <c r="I490" s="634"/>
      <c r="J490" s="635"/>
      <c r="K490" s="635">
        <v>0</v>
      </c>
      <c r="L490" s="635">
        <v>0</v>
      </c>
      <c r="M490" s="636">
        <v>0</v>
      </c>
    </row>
    <row r="491" spans="1:13" ht="72">
      <c r="A491" s="616"/>
      <c r="B491" s="616"/>
      <c r="C491" s="621" t="s">
        <v>433</v>
      </c>
      <c r="D491" s="622" t="s">
        <v>455</v>
      </c>
      <c r="E491" s="623" t="s">
        <v>33</v>
      </c>
      <c r="F491" s="622"/>
      <c r="G491" s="622" t="s">
        <v>409</v>
      </c>
      <c r="H491" s="624" t="s">
        <v>423</v>
      </c>
      <c r="I491" s="625" t="s">
        <v>107</v>
      </c>
      <c r="J491" s="626">
        <v>0</v>
      </c>
      <c r="K491" s="626"/>
      <c r="L491" s="626">
        <v>0</v>
      </c>
      <c r="M491" s="628"/>
    </row>
    <row r="492" spans="1:13" ht="72">
      <c r="A492" s="616"/>
      <c r="B492" s="616"/>
      <c r="C492" s="621" t="s">
        <v>433</v>
      </c>
      <c r="D492" s="622" t="s">
        <v>455</v>
      </c>
      <c r="E492" s="623" t="s">
        <v>33</v>
      </c>
      <c r="F492" s="622"/>
      <c r="G492" s="622" t="s">
        <v>409</v>
      </c>
      <c r="H492" s="624" t="s">
        <v>423</v>
      </c>
      <c r="I492" s="624" t="s">
        <v>108</v>
      </c>
      <c r="J492" s="626">
        <v>9000000</v>
      </c>
      <c r="K492" s="626">
        <v>0</v>
      </c>
      <c r="L492" s="626">
        <v>0</v>
      </c>
      <c r="M492" s="628">
        <v>0</v>
      </c>
    </row>
    <row r="493" spans="1:13" ht="72">
      <c r="A493" s="616"/>
      <c r="B493" s="616"/>
      <c r="C493" s="621" t="s">
        <v>433</v>
      </c>
      <c r="D493" s="622" t="s">
        <v>455</v>
      </c>
      <c r="E493" s="623" t="s">
        <v>33</v>
      </c>
      <c r="F493" s="622"/>
      <c r="G493" s="622" t="s">
        <v>409</v>
      </c>
      <c r="H493" s="624" t="s">
        <v>423</v>
      </c>
      <c r="I493" s="624" t="s">
        <v>109</v>
      </c>
      <c r="J493" s="626"/>
      <c r="K493" s="626">
        <v>0</v>
      </c>
      <c r="L493" s="626"/>
      <c r="M493" s="628">
        <v>0</v>
      </c>
    </row>
    <row r="494" spans="1:13" ht="48">
      <c r="A494" s="616"/>
      <c r="B494" s="616"/>
      <c r="C494" s="621"/>
      <c r="D494" s="622"/>
      <c r="E494" s="623"/>
      <c r="F494" s="622"/>
      <c r="G494" s="622"/>
      <c r="H494" s="629" t="s">
        <v>110</v>
      </c>
      <c r="I494" s="630"/>
      <c r="J494" s="631"/>
      <c r="K494" s="631"/>
      <c r="L494" s="631"/>
      <c r="M494" s="632"/>
    </row>
    <row r="495" spans="1:13" ht="72">
      <c r="A495" s="616"/>
      <c r="B495" s="616"/>
      <c r="C495" s="621" t="s">
        <v>433</v>
      </c>
      <c r="D495" s="622" t="s">
        <v>455</v>
      </c>
      <c r="E495" s="623" t="s">
        <v>33</v>
      </c>
      <c r="F495" s="622"/>
      <c r="G495" s="622" t="s">
        <v>409</v>
      </c>
      <c r="H495" s="624" t="s">
        <v>423</v>
      </c>
      <c r="I495" s="625" t="s">
        <v>111</v>
      </c>
      <c r="J495" s="626">
        <v>0</v>
      </c>
      <c r="K495" s="626"/>
      <c r="L495" s="626">
        <v>0</v>
      </c>
      <c r="M495" s="628"/>
    </row>
    <row r="496" spans="1:13" ht="72">
      <c r="A496" s="616"/>
      <c r="B496" s="616"/>
      <c r="C496" s="621" t="s">
        <v>433</v>
      </c>
      <c r="D496" s="622" t="s">
        <v>455</v>
      </c>
      <c r="E496" s="623" t="s">
        <v>33</v>
      </c>
      <c r="F496" s="622"/>
      <c r="G496" s="622" t="s">
        <v>409</v>
      </c>
      <c r="H496" s="624" t="s">
        <v>423</v>
      </c>
      <c r="I496" s="624" t="s">
        <v>112</v>
      </c>
      <c r="J496" s="626">
        <v>0</v>
      </c>
      <c r="K496" s="626">
        <v>0</v>
      </c>
      <c r="L496" s="626">
        <v>0</v>
      </c>
      <c r="M496" s="628">
        <v>0</v>
      </c>
    </row>
    <row r="497" spans="1:13" ht="72">
      <c r="A497" s="616"/>
      <c r="B497" s="616"/>
      <c r="C497" s="621" t="s">
        <v>433</v>
      </c>
      <c r="D497" s="622" t="s">
        <v>455</v>
      </c>
      <c r="E497" s="623" t="s">
        <v>33</v>
      </c>
      <c r="F497" s="622"/>
      <c r="G497" s="622" t="s">
        <v>409</v>
      </c>
      <c r="H497" s="624" t="s">
        <v>423</v>
      </c>
      <c r="I497" s="624" t="s">
        <v>113</v>
      </c>
      <c r="J497" s="626"/>
      <c r="K497" s="626">
        <v>0</v>
      </c>
      <c r="L497" s="626"/>
      <c r="M497" s="628">
        <v>0</v>
      </c>
    </row>
    <row r="498" spans="1:13" ht="48">
      <c r="A498" s="616"/>
      <c r="B498" s="616"/>
      <c r="C498" s="621"/>
      <c r="D498" s="622"/>
      <c r="E498" s="623"/>
      <c r="F498" s="622"/>
      <c r="G498" s="622"/>
      <c r="H498" s="629" t="s">
        <v>114</v>
      </c>
      <c r="I498" s="630"/>
      <c r="J498" s="631"/>
      <c r="K498" s="631"/>
      <c r="L498" s="631"/>
      <c r="M498" s="632"/>
    </row>
    <row r="499" spans="1:13" ht="72">
      <c r="A499" s="616"/>
      <c r="B499" s="616"/>
      <c r="C499" s="621" t="s">
        <v>433</v>
      </c>
      <c r="D499" s="622" t="s">
        <v>455</v>
      </c>
      <c r="E499" s="623" t="s">
        <v>33</v>
      </c>
      <c r="F499" s="622"/>
      <c r="G499" s="622" t="s">
        <v>409</v>
      </c>
      <c r="H499" s="624" t="s">
        <v>423</v>
      </c>
      <c r="I499" s="625" t="s">
        <v>115</v>
      </c>
      <c r="J499" s="626"/>
      <c r="K499" s="626"/>
      <c r="L499" s="626"/>
      <c r="M499" s="628"/>
    </row>
    <row r="500" spans="1:13" ht="72">
      <c r="A500" s="616"/>
      <c r="B500" s="616"/>
      <c r="C500" s="621" t="s">
        <v>433</v>
      </c>
      <c r="D500" s="622" t="s">
        <v>455</v>
      </c>
      <c r="E500" s="623" t="s">
        <v>33</v>
      </c>
      <c r="F500" s="622"/>
      <c r="G500" s="622" t="s">
        <v>409</v>
      </c>
      <c r="H500" s="624" t="s">
        <v>423</v>
      </c>
      <c r="I500" s="624" t="s">
        <v>116</v>
      </c>
      <c r="J500" s="626">
        <v>0</v>
      </c>
      <c r="K500" s="626">
        <v>0</v>
      </c>
      <c r="L500" s="626">
        <v>0</v>
      </c>
      <c r="M500" s="628">
        <v>0</v>
      </c>
    </row>
    <row r="501" spans="1:13" ht="72">
      <c r="A501" s="616"/>
      <c r="B501" s="616"/>
      <c r="C501" s="621" t="s">
        <v>433</v>
      </c>
      <c r="D501" s="622" t="s">
        <v>455</v>
      </c>
      <c r="E501" s="623" t="s">
        <v>33</v>
      </c>
      <c r="F501" s="622"/>
      <c r="G501" s="622" t="s">
        <v>409</v>
      </c>
      <c r="H501" s="624" t="s">
        <v>423</v>
      </c>
      <c r="I501" s="624" t="s">
        <v>117</v>
      </c>
      <c r="J501" s="626">
        <v>0</v>
      </c>
      <c r="K501" s="626">
        <v>0</v>
      </c>
      <c r="L501" s="626">
        <v>0</v>
      </c>
      <c r="M501" s="628">
        <v>0</v>
      </c>
    </row>
    <row r="502" spans="1:13" ht="36">
      <c r="A502" s="616"/>
      <c r="B502" s="616"/>
      <c r="C502" s="621"/>
      <c r="D502" s="622"/>
      <c r="E502" s="623"/>
      <c r="F502" s="622"/>
      <c r="G502" s="622"/>
      <c r="H502" s="633" t="s">
        <v>118</v>
      </c>
      <c r="I502" s="634"/>
      <c r="J502" s="635"/>
      <c r="K502" s="635">
        <v>0</v>
      </c>
      <c r="L502" s="635">
        <v>0</v>
      </c>
      <c r="M502" s="636">
        <v>0</v>
      </c>
    </row>
    <row r="503" spans="1:13">
      <c r="A503" s="616"/>
      <c r="B503" s="1813"/>
      <c r="C503" s="1813"/>
      <c r="D503" s="1813"/>
      <c r="E503" s="616"/>
      <c r="F503" s="616"/>
      <c r="G503" s="616"/>
      <c r="H503" s="616"/>
      <c r="I503" s="616"/>
      <c r="J503" s="616"/>
      <c r="K503" s="616"/>
      <c r="L503" s="616"/>
      <c r="M503" s="616"/>
    </row>
    <row r="504" spans="1:13">
      <c r="A504" s="616"/>
      <c r="B504" s="616"/>
      <c r="C504" s="616"/>
      <c r="D504" s="616"/>
      <c r="E504" s="1816" t="s">
        <v>586</v>
      </c>
      <c r="F504" s="637" t="s">
        <v>577</v>
      </c>
      <c r="G504" s="1817"/>
      <c r="H504" s="1817"/>
      <c r="I504" s="1816" t="s">
        <v>576</v>
      </c>
      <c r="J504" s="637" t="s">
        <v>577</v>
      </c>
      <c r="K504" s="1817"/>
      <c r="L504" s="1817"/>
      <c r="M504" s="616"/>
    </row>
    <row r="505" spans="1:13">
      <c r="A505" s="616"/>
      <c r="B505" s="616"/>
      <c r="C505" s="616"/>
      <c r="D505" s="616"/>
      <c r="E505" s="1816"/>
      <c r="F505" s="637" t="s">
        <v>579</v>
      </c>
      <c r="G505" s="1817"/>
      <c r="H505" s="1817"/>
      <c r="I505" s="1816"/>
      <c r="J505" s="637" t="s">
        <v>579</v>
      </c>
      <c r="K505" s="1817"/>
      <c r="L505" s="1817"/>
      <c r="M505" s="616"/>
    </row>
    <row r="506" spans="1:13">
      <c r="A506" s="616"/>
      <c r="B506" s="616"/>
      <c r="C506" s="616"/>
      <c r="D506" s="616"/>
      <c r="E506" s="1816"/>
      <c r="F506" s="637" t="s">
        <v>580</v>
      </c>
      <c r="G506" s="1817"/>
      <c r="H506" s="1817"/>
      <c r="I506" s="1816"/>
      <c r="J506" s="637" t="s">
        <v>580</v>
      </c>
      <c r="K506" s="1817"/>
      <c r="L506" s="1817"/>
      <c r="M506" s="616"/>
    </row>
    <row r="507" spans="1:13">
      <c r="A507" s="616"/>
      <c r="B507" s="616"/>
      <c r="C507" s="1813"/>
      <c r="D507" s="1813"/>
      <c r="E507" s="616"/>
      <c r="F507" s="616"/>
      <c r="G507" s="616"/>
      <c r="H507" s="616"/>
      <c r="I507" s="616"/>
      <c r="J507" s="616"/>
      <c r="K507" s="616"/>
      <c r="L507" s="616"/>
      <c r="M507" s="616"/>
    </row>
    <row r="512" spans="1:13" ht="17.25">
      <c r="A512" s="1750" t="s">
        <v>119</v>
      </c>
      <c r="B512" s="1750"/>
      <c r="C512" s="1750"/>
      <c r="D512" s="1750"/>
      <c r="E512" s="1750"/>
      <c r="F512" s="1750"/>
      <c r="G512" s="1750"/>
      <c r="H512" s="1750"/>
      <c r="I512" s="1750"/>
      <c r="J512" s="1750"/>
    </row>
    <row r="513" spans="1:10" ht="18" thickBot="1">
      <c r="A513" s="1751" t="s">
        <v>582</v>
      </c>
      <c r="B513" s="1751"/>
      <c r="C513" s="1751"/>
      <c r="D513" s="1751"/>
      <c r="E513" s="1751"/>
      <c r="F513" s="1"/>
      <c r="G513" s="1"/>
      <c r="H513" s="1"/>
      <c r="I513" s="1"/>
      <c r="J513" s="1"/>
    </row>
    <row r="514" spans="1:10" ht="25.5">
      <c r="A514" s="98" t="s">
        <v>18</v>
      </c>
      <c r="B514" s="1752" t="s">
        <v>19</v>
      </c>
      <c r="C514" s="1752"/>
      <c r="D514" s="1753" t="s">
        <v>120</v>
      </c>
      <c r="E514" s="1753"/>
      <c r="F514" s="1753">
        <v>14</v>
      </c>
      <c r="G514" s="1753"/>
      <c r="H514" s="1753"/>
      <c r="I514" s="1753"/>
      <c r="J514" s="1754"/>
    </row>
    <row r="515" spans="1:10" ht="26.25" thickBot="1">
      <c r="A515" s="99" t="s">
        <v>121</v>
      </c>
      <c r="B515" s="1741" t="s">
        <v>33</v>
      </c>
      <c r="C515" s="1741"/>
      <c r="D515" s="1742" t="s">
        <v>28</v>
      </c>
      <c r="E515" s="1742"/>
      <c r="F515" s="1742">
        <v>3440</v>
      </c>
      <c r="G515" s="1742"/>
      <c r="H515" s="1742"/>
      <c r="I515" s="1742"/>
      <c r="J515" s="1743"/>
    </row>
    <row r="516" spans="1:10" ht="103.5">
      <c r="A516" s="100" t="s">
        <v>122</v>
      </c>
      <c r="B516" s="1744" t="s">
        <v>518</v>
      </c>
      <c r="C516" s="1745"/>
      <c r="D516" s="1745"/>
      <c r="E516" s="1745"/>
      <c r="F516" s="1745"/>
      <c r="G516" s="1745"/>
      <c r="H516" s="1745"/>
      <c r="I516" s="1745"/>
      <c r="J516" s="1746"/>
    </row>
    <row r="517" spans="1:10" ht="17.25">
      <c r="A517" s="1736" t="s">
        <v>123</v>
      </c>
      <c r="B517" s="1737"/>
      <c r="C517" s="1747" t="s">
        <v>124</v>
      </c>
      <c r="D517" s="1748"/>
      <c r="E517" s="1748"/>
      <c r="F517" s="1748"/>
      <c r="G517" s="1748"/>
      <c r="H517" s="1748"/>
      <c r="I517" s="1748"/>
      <c r="J517" s="1749"/>
    </row>
    <row r="518" spans="1:10" ht="18">
      <c r="A518" s="1724" t="s">
        <v>125</v>
      </c>
      <c r="B518" s="1727" t="s">
        <v>126</v>
      </c>
      <c r="C518" s="382" t="s">
        <v>350</v>
      </c>
      <c r="D518" s="1730" t="s">
        <v>127</v>
      </c>
      <c r="E518" s="382" t="s">
        <v>353</v>
      </c>
      <c r="F518" s="101" t="s">
        <v>355</v>
      </c>
      <c r="G518" s="101" t="s">
        <v>355</v>
      </c>
      <c r="H518" s="101" t="s">
        <v>13</v>
      </c>
      <c r="I518" s="382" t="s">
        <v>360</v>
      </c>
      <c r="J518" s="1733" t="s">
        <v>128</v>
      </c>
    </row>
    <row r="519" spans="1:10" ht="18">
      <c r="A519" s="1725"/>
      <c r="B519" s="1728"/>
      <c r="C519" s="383" t="s">
        <v>351</v>
      </c>
      <c r="D519" s="1731"/>
      <c r="E519" s="383" t="s">
        <v>354</v>
      </c>
      <c r="F519" s="383" t="s">
        <v>356</v>
      </c>
      <c r="G519" s="383" t="s">
        <v>357</v>
      </c>
      <c r="H519" s="383" t="s">
        <v>358</v>
      </c>
      <c r="I519" s="383" t="s">
        <v>361</v>
      </c>
      <c r="J519" s="1734"/>
    </row>
    <row r="520" spans="1:10" ht="18">
      <c r="A520" s="1726"/>
      <c r="B520" s="1729"/>
      <c r="C520" s="384" t="s">
        <v>352</v>
      </c>
      <c r="D520" s="1732"/>
      <c r="E520" s="384"/>
      <c r="F520" s="384" t="s">
        <v>502</v>
      </c>
      <c r="G520" s="384" t="s">
        <v>502</v>
      </c>
      <c r="H520" s="384" t="s">
        <v>359</v>
      </c>
      <c r="I520" s="384"/>
      <c r="J520" s="1735"/>
    </row>
    <row r="521" spans="1:10" ht="18">
      <c r="A521" s="102"/>
      <c r="B521" s="103" t="s">
        <v>519</v>
      </c>
      <c r="C521" s="104"/>
      <c r="D521" s="105">
        <v>21</v>
      </c>
      <c r="E521" s="290">
        <v>0.5</v>
      </c>
      <c r="F521" s="291">
        <v>0.5</v>
      </c>
      <c r="G521" s="291">
        <v>0.5</v>
      </c>
      <c r="H521" s="291">
        <v>0.5</v>
      </c>
      <c r="I521" s="107">
        <v>0</v>
      </c>
      <c r="J521" s="108"/>
    </row>
    <row r="522" spans="1:10">
      <c r="A522" s="102"/>
      <c r="B522" s="103" t="s">
        <v>520</v>
      </c>
      <c r="C522" s="104" t="s">
        <v>129</v>
      </c>
      <c r="D522" s="105"/>
      <c r="E522" s="290">
        <v>0.18</v>
      </c>
      <c r="F522" s="291">
        <v>0.18</v>
      </c>
      <c r="G522" s="291">
        <v>0.18</v>
      </c>
      <c r="H522" s="291">
        <v>0.18</v>
      </c>
      <c r="I522" s="107">
        <v>0</v>
      </c>
      <c r="J522" s="108"/>
    </row>
    <row r="523" spans="1:10">
      <c r="A523" s="102"/>
      <c r="B523" s="103" t="s">
        <v>521</v>
      </c>
      <c r="C523" s="104" t="s">
        <v>129</v>
      </c>
      <c r="D523" s="105"/>
      <c r="E523" s="290">
        <v>0.01</v>
      </c>
      <c r="F523" s="291">
        <v>0.01</v>
      </c>
      <c r="G523" s="291">
        <v>0.01</v>
      </c>
      <c r="H523" s="291">
        <v>0.01</v>
      </c>
      <c r="I523" s="107">
        <v>0</v>
      </c>
      <c r="J523" s="108"/>
    </row>
    <row r="524" spans="1:10">
      <c r="A524" s="102"/>
      <c r="B524" s="103" t="s">
        <v>522</v>
      </c>
      <c r="C524" s="104"/>
      <c r="D524" s="105"/>
      <c r="E524" s="290">
        <v>0.01</v>
      </c>
      <c r="F524" s="291">
        <v>0.01</v>
      </c>
      <c r="G524" s="291">
        <v>0.01</v>
      </c>
      <c r="H524" s="291">
        <v>0.01</v>
      </c>
      <c r="I524" s="107">
        <v>0</v>
      </c>
      <c r="J524" s="108"/>
    </row>
    <row r="525" spans="1:10">
      <c r="A525" s="102"/>
      <c r="B525" s="103" t="s">
        <v>523</v>
      </c>
      <c r="C525" s="104"/>
      <c r="D525" s="105"/>
      <c r="E525" s="290">
        <v>0.11</v>
      </c>
      <c r="F525" s="291">
        <v>0.11</v>
      </c>
      <c r="G525" s="291">
        <v>0.11</v>
      </c>
      <c r="H525" s="291">
        <v>0.11</v>
      </c>
      <c r="I525" s="107">
        <v>0</v>
      </c>
      <c r="J525" s="108"/>
    </row>
    <row r="526" spans="1:10" ht="17.25">
      <c r="A526" s="1736" t="s">
        <v>130</v>
      </c>
      <c r="B526" s="1737"/>
      <c r="C526" s="1738"/>
      <c r="D526" s="1739"/>
      <c r="E526" s="1739"/>
      <c r="F526" s="1739"/>
      <c r="G526" s="1739"/>
      <c r="H526" s="1739"/>
      <c r="I526" s="1739"/>
      <c r="J526" s="1740"/>
    </row>
    <row r="527" spans="1:10" ht="34.5">
      <c r="A527" s="109" t="s">
        <v>131</v>
      </c>
      <c r="B527" s="1712" t="s">
        <v>524</v>
      </c>
      <c r="C527" s="1713"/>
      <c r="D527" s="1713"/>
      <c r="E527" s="1713"/>
      <c r="F527" s="1713"/>
      <c r="G527" s="1713"/>
      <c r="H527" s="1713"/>
      <c r="I527" s="1713"/>
      <c r="J527" s="1714"/>
    </row>
    <row r="528" spans="1:10" ht="18">
      <c r="A528" s="110"/>
      <c r="B528" s="111" t="s">
        <v>525</v>
      </c>
      <c r="C528" s="107" t="s">
        <v>129</v>
      </c>
      <c r="D528" s="107"/>
      <c r="E528" s="106">
        <v>9</v>
      </c>
      <c r="F528" s="107">
        <v>1</v>
      </c>
      <c r="G528" s="107">
        <v>1</v>
      </c>
      <c r="H528" s="107">
        <v>1</v>
      </c>
      <c r="I528" s="107">
        <v>0</v>
      </c>
      <c r="J528" s="108"/>
    </row>
    <row r="529" spans="1:10" ht="18">
      <c r="A529" s="110"/>
      <c r="B529" s="111" t="s">
        <v>526</v>
      </c>
      <c r="C529" s="107" t="s">
        <v>129</v>
      </c>
      <c r="D529" s="107"/>
      <c r="E529" s="106">
        <v>5</v>
      </c>
      <c r="F529" s="107">
        <v>5</v>
      </c>
      <c r="G529" s="107">
        <v>5</v>
      </c>
      <c r="H529" s="107">
        <v>5</v>
      </c>
      <c r="I529" s="107"/>
      <c r="J529" s="108"/>
    </row>
    <row r="530" spans="1:10">
      <c r="A530" s="110"/>
      <c r="B530" s="111" t="s">
        <v>527</v>
      </c>
      <c r="C530" s="107" t="s">
        <v>129</v>
      </c>
      <c r="D530" s="107"/>
      <c r="E530" s="106">
        <v>3</v>
      </c>
      <c r="F530" s="107">
        <v>3</v>
      </c>
      <c r="G530" s="107">
        <v>3</v>
      </c>
      <c r="H530" s="107">
        <v>3</v>
      </c>
      <c r="I530" s="107">
        <v>0</v>
      </c>
      <c r="J530" s="108"/>
    </row>
    <row r="531" spans="1:10">
      <c r="A531" s="110"/>
      <c r="B531" s="111" t="s">
        <v>528</v>
      </c>
      <c r="C531" s="107" t="s">
        <v>129</v>
      </c>
      <c r="D531" s="107"/>
      <c r="E531" s="106">
        <v>17</v>
      </c>
      <c r="F531" s="107">
        <v>17</v>
      </c>
      <c r="G531" s="107">
        <v>17</v>
      </c>
      <c r="H531" s="107">
        <v>17</v>
      </c>
      <c r="I531" s="107"/>
      <c r="J531" s="108"/>
    </row>
    <row r="532" spans="1:10">
      <c r="A532" s="110"/>
      <c r="B532" s="111" t="s">
        <v>529</v>
      </c>
      <c r="C532" s="107"/>
      <c r="D532" s="107"/>
      <c r="E532" s="106">
        <v>363</v>
      </c>
      <c r="F532" s="107">
        <v>370</v>
      </c>
      <c r="G532" s="107">
        <v>370</v>
      </c>
      <c r="H532" s="107">
        <v>363</v>
      </c>
      <c r="I532" s="107"/>
      <c r="J532" s="108"/>
    </row>
    <row r="533" spans="1:10" ht="17.25">
      <c r="A533" s="1715" t="s">
        <v>132</v>
      </c>
      <c r="B533" s="1716"/>
      <c r="C533" s="1717"/>
      <c r="D533" s="1718"/>
      <c r="E533" s="1718"/>
      <c r="F533" s="1718"/>
      <c r="G533" s="1718"/>
      <c r="H533" s="1718"/>
      <c r="I533" s="1718"/>
      <c r="J533" s="1719"/>
    </row>
    <row r="534" spans="1:10" ht="30">
      <c r="A534" s="112" t="s">
        <v>133</v>
      </c>
      <c r="B534" s="113" t="s">
        <v>134</v>
      </c>
      <c r="C534" s="1720"/>
      <c r="D534" s="1721"/>
      <c r="E534" s="1721"/>
      <c r="F534" s="1721"/>
      <c r="G534" s="1721"/>
      <c r="H534" s="1721"/>
      <c r="I534" s="1721"/>
      <c r="J534" s="1722"/>
    </row>
    <row r="535" spans="1:10">
      <c r="A535" s="114" t="s">
        <v>385</v>
      </c>
      <c r="B535" s="115" t="s">
        <v>386</v>
      </c>
      <c r="C535" s="116"/>
      <c r="D535" s="117" t="s">
        <v>416</v>
      </c>
      <c r="E535" s="128">
        <v>360</v>
      </c>
      <c r="F535" s="119">
        <v>380</v>
      </c>
      <c r="G535" s="119">
        <v>380</v>
      </c>
      <c r="H535" s="119">
        <v>375</v>
      </c>
      <c r="I535" s="119">
        <f>G535-H535</f>
        <v>5</v>
      </c>
      <c r="J535" s="638">
        <f t="shared" ref="J535:J540" si="6">H535/G535*100</f>
        <v>98.68421052631578</v>
      </c>
    </row>
    <row r="536" spans="1:10">
      <c r="A536" s="114"/>
      <c r="B536" s="115"/>
      <c r="C536" s="116"/>
      <c r="D536" s="117" t="s">
        <v>135</v>
      </c>
      <c r="E536" s="118">
        <v>10000000</v>
      </c>
      <c r="F536" s="119">
        <v>10000000</v>
      </c>
      <c r="G536" s="119">
        <v>10000000</v>
      </c>
      <c r="H536" s="119">
        <v>2578049</v>
      </c>
      <c r="I536" s="119">
        <f>G536-H536</f>
        <v>7421951</v>
      </c>
      <c r="J536" s="638">
        <f t="shared" si="6"/>
        <v>25.78049</v>
      </c>
    </row>
    <row r="537" spans="1:10">
      <c r="A537" s="114" t="s">
        <v>387</v>
      </c>
      <c r="B537" s="115" t="s">
        <v>388</v>
      </c>
      <c r="C537" s="116"/>
      <c r="D537" s="117" t="s">
        <v>416</v>
      </c>
      <c r="E537" s="128">
        <v>2</v>
      </c>
      <c r="F537" s="127">
        <v>5</v>
      </c>
      <c r="G537" s="127">
        <v>5</v>
      </c>
      <c r="H537" s="127">
        <v>3</v>
      </c>
      <c r="I537" s="127">
        <f>G537-H537</f>
        <v>2</v>
      </c>
      <c r="J537" s="638">
        <f t="shared" si="6"/>
        <v>60</v>
      </c>
    </row>
    <row r="538" spans="1:10">
      <c r="A538" s="114"/>
      <c r="B538" s="115"/>
      <c r="C538" s="116"/>
      <c r="D538" s="117" t="s">
        <v>135</v>
      </c>
      <c r="E538" s="118">
        <v>304477</v>
      </c>
      <c r="F538" s="119">
        <v>500000</v>
      </c>
      <c r="G538" s="119">
        <v>500000</v>
      </c>
      <c r="H538" s="119">
        <v>0</v>
      </c>
      <c r="I538" s="119">
        <f>G538-H538</f>
        <v>500000</v>
      </c>
      <c r="J538" s="638">
        <f t="shared" si="6"/>
        <v>0</v>
      </c>
    </row>
    <row r="539" spans="1:10">
      <c r="A539" s="114" t="s">
        <v>389</v>
      </c>
      <c r="B539" s="115" t="s">
        <v>390</v>
      </c>
      <c r="C539" s="116"/>
      <c r="D539" s="117" t="s">
        <v>416</v>
      </c>
      <c r="E539" s="128">
        <v>6</v>
      </c>
      <c r="F539" s="127">
        <v>6</v>
      </c>
      <c r="G539" s="127">
        <v>6</v>
      </c>
      <c r="H539" s="127">
        <v>5</v>
      </c>
      <c r="I539" s="127">
        <f>G539-H539</f>
        <v>1</v>
      </c>
      <c r="J539" s="638">
        <f t="shared" si="6"/>
        <v>83.333333333333343</v>
      </c>
    </row>
    <row r="540" spans="1:10">
      <c r="A540" s="114"/>
      <c r="B540" s="115"/>
      <c r="C540" s="116"/>
      <c r="D540" s="117" t="s">
        <v>135</v>
      </c>
      <c r="E540" s="118">
        <v>499976</v>
      </c>
      <c r="F540" s="119">
        <v>500000</v>
      </c>
      <c r="G540" s="119">
        <v>500000</v>
      </c>
      <c r="H540" s="127">
        <v>0</v>
      </c>
      <c r="I540" s="119">
        <v>500000</v>
      </c>
      <c r="J540" s="120">
        <f t="shared" si="6"/>
        <v>0</v>
      </c>
    </row>
    <row r="541" spans="1:10" ht="17.25">
      <c r="A541" s="1736" t="s">
        <v>130</v>
      </c>
      <c r="B541" s="1737"/>
      <c r="C541" s="1738"/>
      <c r="D541" s="1739"/>
      <c r="E541" s="1739"/>
      <c r="F541" s="1739"/>
      <c r="G541" s="1739"/>
      <c r="H541" s="1739"/>
      <c r="I541" s="1739"/>
      <c r="J541" s="1740"/>
    </row>
    <row r="542" spans="1:10" ht="34.5">
      <c r="A542" s="109" t="s">
        <v>131</v>
      </c>
      <c r="B542" s="1712" t="s">
        <v>530</v>
      </c>
      <c r="C542" s="1713"/>
      <c r="D542" s="1713"/>
      <c r="E542" s="1713"/>
      <c r="F542" s="1713"/>
      <c r="G542" s="1713"/>
      <c r="H542" s="1713"/>
      <c r="I542" s="1713"/>
      <c r="J542" s="1714"/>
    </row>
    <row r="543" spans="1:10" ht="24">
      <c r="A543" s="110"/>
      <c r="B543" s="639" t="s">
        <v>531</v>
      </c>
      <c r="C543" s="107"/>
      <c r="D543" s="107"/>
      <c r="E543" s="106">
        <v>4</v>
      </c>
      <c r="F543" s="106">
        <v>4</v>
      </c>
      <c r="G543" s="106">
        <v>4</v>
      </c>
      <c r="H543" s="107">
        <v>4</v>
      </c>
      <c r="I543" s="107"/>
      <c r="J543" s="108"/>
    </row>
    <row r="544" spans="1:10" ht="24">
      <c r="A544" s="110"/>
      <c r="B544" s="639" t="s">
        <v>532</v>
      </c>
      <c r="C544" s="107"/>
      <c r="D544" s="107"/>
      <c r="E544" s="106">
        <v>1.6</v>
      </c>
      <c r="F544" s="106">
        <v>1.6</v>
      </c>
      <c r="G544" s="106">
        <v>1.6</v>
      </c>
      <c r="H544" s="107">
        <v>1.6</v>
      </c>
      <c r="I544" s="107"/>
      <c r="J544" s="108"/>
    </row>
    <row r="545" spans="1:10" ht="24">
      <c r="A545" s="110"/>
      <c r="B545" s="639" t="s">
        <v>533</v>
      </c>
      <c r="C545" s="107"/>
      <c r="D545" s="107"/>
      <c r="E545" s="106">
        <v>0</v>
      </c>
      <c r="F545" s="106">
        <v>0</v>
      </c>
      <c r="G545" s="106">
        <v>0</v>
      </c>
      <c r="H545" s="107">
        <v>0</v>
      </c>
      <c r="I545" s="107"/>
      <c r="J545" s="108"/>
    </row>
    <row r="546" spans="1:10">
      <c r="A546" s="110"/>
      <c r="B546" s="639" t="s">
        <v>534</v>
      </c>
      <c r="C546" s="107" t="s">
        <v>129</v>
      </c>
      <c r="D546" s="107"/>
      <c r="E546" s="106">
        <v>0</v>
      </c>
      <c r="F546" s="106">
        <v>0</v>
      </c>
      <c r="G546" s="106">
        <v>0</v>
      </c>
      <c r="H546" s="107">
        <v>0</v>
      </c>
      <c r="I546" s="107"/>
      <c r="J546" s="108"/>
    </row>
    <row r="547" spans="1:10">
      <c r="A547" s="110"/>
      <c r="B547" s="639" t="s">
        <v>535</v>
      </c>
      <c r="C547" s="107" t="s">
        <v>129</v>
      </c>
      <c r="D547" s="107"/>
      <c r="E547" s="106">
        <v>0</v>
      </c>
      <c r="F547" s="106">
        <v>0</v>
      </c>
      <c r="G547" s="106">
        <v>0</v>
      </c>
      <c r="H547" s="107">
        <v>0</v>
      </c>
      <c r="I547" s="107"/>
      <c r="J547" s="108"/>
    </row>
    <row r="548" spans="1:10" ht="24">
      <c r="A548" s="110"/>
      <c r="B548" s="639" t="s">
        <v>536</v>
      </c>
      <c r="C548" s="107" t="s">
        <v>129</v>
      </c>
      <c r="D548" s="107"/>
      <c r="E548" s="106">
        <v>1</v>
      </c>
      <c r="F548" s="106">
        <v>1</v>
      </c>
      <c r="G548" s="106">
        <v>1</v>
      </c>
      <c r="H548" s="107">
        <v>1</v>
      </c>
      <c r="I548" s="107"/>
      <c r="J548" s="108"/>
    </row>
    <row r="549" spans="1:10" ht="24">
      <c r="A549" s="110"/>
      <c r="B549" s="639" t="s">
        <v>537</v>
      </c>
      <c r="C549" s="107"/>
      <c r="D549" s="107"/>
      <c r="E549" s="106">
        <v>80</v>
      </c>
      <c r="F549" s="106">
        <v>80</v>
      </c>
      <c r="G549" s="106">
        <v>80</v>
      </c>
      <c r="H549" s="107">
        <v>90</v>
      </c>
      <c r="I549" s="107"/>
      <c r="J549" s="108"/>
    </row>
    <row r="550" spans="1:10" ht="24">
      <c r="A550" s="110"/>
      <c r="B550" s="639" t="s">
        <v>538</v>
      </c>
      <c r="C550" s="107"/>
      <c r="D550" s="107"/>
      <c r="E550" s="106">
        <v>2970</v>
      </c>
      <c r="F550" s="106">
        <v>2970</v>
      </c>
      <c r="G550" s="106">
        <v>2970</v>
      </c>
      <c r="H550" s="107">
        <v>2970</v>
      </c>
      <c r="I550" s="107"/>
      <c r="J550" s="108"/>
    </row>
    <row r="551" spans="1:10" ht="24">
      <c r="A551" s="110"/>
      <c r="B551" s="639" t="s">
        <v>539</v>
      </c>
      <c r="C551" s="107"/>
      <c r="D551" s="107"/>
      <c r="E551" s="106">
        <v>3180</v>
      </c>
      <c r="F551" s="106">
        <v>3180</v>
      </c>
      <c r="G551" s="106">
        <v>3180</v>
      </c>
      <c r="H551" s="107">
        <v>3180</v>
      </c>
      <c r="I551" s="107"/>
      <c r="J551" s="108"/>
    </row>
    <row r="552" spans="1:10" ht="24">
      <c r="A552" s="110"/>
      <c r="B552" s="639" t="s">
        <v>540</v>
      </c>
      <c r="C552" s="107"/>
      <c r="D552" s="107"/>
      <c r="E552" s="106">
        <v>3180</v>
      </c>
      <c r="F552" s="106">
        <v>3180</v>
      </c>
      <c r="G552" s="106">
        <v>3180</v>
      </c>
      <c r="H552" s="107">
        <v>3180</v>
      </c>
      <c r="I552" s="107"/>
      <c r="J552" s="108"/>
    </row>
    <row r="553" spans="1:10" ht="24">
      <c r="A553" s="110"/>
      <c r="B553" s="639" t="s">
        <v>541</v>
      </c>
      <c r="C553" s="107"/>
      <c r="D553" s="107"/>
      <c r="E553" s="106"/>
      <c r="F553" s="107"/>
      <c r="G553" s="107"/>
      <c r="H553" s="107"/>
      <c r="I553" s="107"/>
      <c r="J553" s="108"/>
    </row>
    <row r="554" spans="1:10" ht="17.25">
      <c r="A554" s="1715" t="s">
        <v>132</v>
      </c>
      <c r="B554" s="1716"/>
      <c r="C554" s="1717"/>
      <c r="D554" s="1718"/>
      <c r="E554" s="1718"/>
      <c r="F554" s="1718"/>
      <c r="G554" s="1718"/>
      <c r="H554" s="1718"/>
      <c r="I554" s="1718"/>
      <c r="J554" s="1719"/>
    </row>
    <row r="555" spans="1:10" ht="30">
      <c r="A555" s="112" t="s">
        <v>133</v>
      </c>
      <c r="B555" s="113" t="s">
        <v>134</v>
      </c>
      <c r="C555" s="1720"/>
      <c r="D555" s="1721"/>
      <c r="E555" s="1721"/>
      <c r="F555" s="1721"/>
      <c r="G555" s="1721"/>
      <c r="H555" s="1721"/>
      <c r="I555" s="1721"/>
      <c r="J555" s="1722"/>
    </row>
    <row r="556" spans="1:10">
      <c r="A556" s="114" t="s">
        <v>375</v>
      </c>
      <c r="B556" s="115" t="s">
        <v>376</v>
      </c>
      <c r="C556" s="116"/>
      <c r="D556" s="117" t="s">
        <v>411</v>
      </c>
      <c r="E556" s="408">
        <v>4229</v>
      </c>
      <c r="F556" s="410">
        <v>4594</v>
      </c>
      <c r="G556" s="410">
        <v>4594</v>
      </c>
      <c r="H556" s="410">
        <v>4296</v>
      </c>
      <c r="I556" s="410">
        <f>G556-H556</f>
        <v>298</v>
      </c>
      <c r="J556" s="640">
        <f>H556/G556*100</f>
        <v>93.513278188942095</v>
      </c>
    </row>
    <row r="557" spans="1:10">
      <c r="A557" s="114"/>
      <c r="B557" s="115"/>
      <c r="C557" s="116"/>
      <c r="D557" s="117" t="s">
        <v>135</v>
      </c>
      <c r="E557" s="408">
        <v>5908971618</v>
      </c>
      <c r="F557" s="410">
        <v>6705240000</v>
      </c>
      <c r="G557" s="410">
        <v>6713390000</v>
      </c>
      <c r="H557" s="410">
        <v>4214628740</v>
      </c>
      <c r="I557" s="410">
        <f t="shared" ref="I557:I581" si="7">G557-H557</f>
        <v>2498761260</v>
      </c>
      <c r="J557" s="640">
        <f t="shared" ref="J557:J591" si="8">H557/G557*100</f>
        <v>62.779441385052856</v>
      </c>
    </row>
    <row r="558" spans="1:10">
      <c r="A558" s="114" t="s">
        <v>377</v>
      </c>
      <c r="B558" s="115" t="s">
        <v>378</v>
      </c>
      <c r="C558" s="116"/>
      <c r="D558" s="117" t="s">
        <v>412</v>
      </c>
      <c r="E558" s="408">
        <v>5224</v>
      </c>
      <c r="F558" s="410">
        <v>4953</v>
      </c>
      <c r="G558" s="410">
        <v>4953</v>
      </c>
      <c r="H558" s="410">
        <v>4975</v>
      </c>
      <c r="I558" s="410">
        <f t="shared" si="7"/>
        <v>-22</v>
      </c>
      <c r="J558" s="640">
        <f t="shared" si="8"/>
        <v>100.44417524732485</v>
      </c>
    </row>
    <row r="559" spans="1:10">
      <c r="A559" s="114"/>
      <c r="B559" s="115"/>
      <c r="C559" s="116"/>
      <c r="D559" s="117" t="s">
        <v>135</v>
      </c>
      <c r="E559" s="408">
        <v>1713960074</v>
      </c>
      <c r="F559" s="410">
        <v>2035400000</v>
      </c>
      <c r="G559" s="410">
        <v>2035400000</v>
      </c>
      <c r="H559" s="410">
        <v>1040330007</v>
      </c>
      <c r="I559" s="410">
        <f t="shared" si="7"/>
        <v>995069993</v>
      </c>
      <c r="J559" s="640">
        <f t="shared" si="8"/>
        <v>51.11182111624251</v>
      </c>
    </row>
    <row r="560" spans="1:10">
      <c r="A560" s="114" t="s">
        <v>379</v>
      </c>
      <c r="B560" s="115" t="s">
        <v>380</v>
      </c>
      <c r="C560" s="116"/>
      <c r="D560" s="117" t="s">
        <v>413</v>
      </c>
      <c r="E560" s="411">
        <v>109</v>
      </c>
      <c r="F560" s="409">
        <v>111</v>
      </c>
      <c r="G560" s="409">
        <v>80</v>
      </c>
      <c r="H560" s="409">
        <v>107</v>
      </c>
      <c r="I560" s="410">
        <f t="shared" si="7"/>
        <v>-27</v>
      </c>
      <c r="J560" s="640">
        <f t="shared" si="8"/>
        <v>133.75</v>
      </c>
    </row>
    <row r="561" spans="1:10">
      <c r="A561" s="114"/>
      <c r="B561" s="115"/>
      <c r="C561" s="116"/>
      <c r="D561" s="117" t="s">
        <v>135</v>
      </c>
      <c r="E561" s="408">
        <v>7206888</v>
      </c>
      <c r="F561" s="410">
        <v>7500000</v>
      </c>
      <c r="G561" s="410">
        <v>7500000</v>
      </c>
      <c r="H561" s="410">
        <v>4361577</v>
      </c>
      <c r="I561" s="410">
        <f t="shared" si="7"/>
        <v>3138423</v>
      </c>
      <c r="J561" s="640">
        <f t="shared" si="8"/>
        <v>58.154360000000004</v>
      </c>
    </row>
    <row r="562" spans="1:10">
      <c r="A562" s="114" t="s">
        <v>381</v>
      </c>
      <c r="B562" s="115" t="s">
        <v>382</v>
      </c>
      <c r="C562" s="116"/>
      <c r="D562" s="117" t="s">
        <v>414</v>
      </c>
      <c r="E562" s="411">
        <v>23</v>
      </c>
      <c r="F562" s="409">
        <v>36</v>
      </c>
      <c r="G562" s="409">
        <v>36</v>
      </c>
      <c r="H562" s="409">
        <v>26</v>
      </c>
      <c r="I562" s="410">
        <f t="shared" si="7"/>
        <v>10</v>
      </c>
      <c r="J562" s="640">
        <f t="shared" si="8"/>
        <v>72.222222222222214</v>
      </c>
    </row>
    <row r="563" spans="1:10">
      <c r="A563" s="114"/>
      <c r="B563" s="115"/>
      <c r="C563" s="116"/>
      <c r="D563" s="117" t="s">
        <v>135</v>
      </c>
      <c r="E563" s="408">
        <v>4499998</v>
      </c>
      <c r="F563" s="410">
        <v>4500000</v>
      </c>
      <c r="G563" s="410">
        <v>4500000</v>
      </c>
      <c r="H563" s="410">
        <v>4037978</v>
      </c>
      <c r="I563" s="410">
        <f t="shared" si="7"/>
        <v>462022</v>
      </c>
      <c r="J563" s="640">
        <f t="shared" si="8"/>
        <v>89.732844444444453</v>
      </c>
    </row>
    <row r="564" spans="1:10">
      <c r="A564" s="114" t="s">
        <v>383</v>
      </c>
      <c r="B564" s="115" t="s">
        <v>384</v>
      </c>
      <c r="C564" s="116"/>
      <c r="D564" s="117" t="s">
        <v>415</v>
      </c>
      <c r="E564" s="411">
        <v>476</v>
      </c>
      <c r="F564" s="409">
        <v>600</v>
      </c>
      <c r="G564" s="409">
        <v>550</v>
      </c>
      <c r="H564" s="409">
        <v>497</v>
      </c>
      <c r="I564" s="410">
        <f t="shared" si="7"/>
        <v>53</v>
      </c>
      <c r="J564" s="640">
        <f t="shared" si="8"/>
        <v>90.363636363636374</v>
      </c>
    </row>
    <row r="565" spans="1:10">
      <c r="A565" s="114"/>
      <c r="B565" s="115"/>
      <c r="C565" s="116"/>
      <c r="D565" s="117" t="s">
        <v>135</v>
      </c>
      <c r="E565" s="408">
        <v>82906746</v>
      </c>
      <c r="F565" s="410">
        <v>108600000</v>
      </c>
      <c r="G565" s="410">
        <v>108600000</v>
      </c>
      <c r="H565" s="410">
        <v>25608394</v>
      </c>
      <c r="I565" s="410">
        <f t="shared" si="7"/>
        <v>82991606</v>
      </c>
      <c r="J565" s="640">
        <f t="shared" si="8"/>
        <v>23.580473296500919</v>
      </c>
    </row>
    <row r="566" spans="1:10">
      <c r="A566" s="641" t="s">
        <v>406</v>
      </c>
      <c r="B566" s="405" t="s">
        <v>542</v>
      </c>
      <c r="C566" s="406"/>
      <c r="D566" s="407" t="s">
        <v>417</v>
      </c>
      <c r="E566" s="411">
        <v>1</v>
      </c>
      <c r="F566" s="409">
        <v>9</v>
      </c>
      <c r="G566" s="409">
        <v>9</v>
      </c>
      <c r="H566" s="409">
        <v>9</v>
      </c>
      <c r="I566" s="410">
        <f t="shared" si="7"/>
        <v>0</v>
      </c>
      <c r="J566" s="640">
        <f t="shared" si="8"/>
        <v>100</v>
      </c>
    </row>
    <row r="567" spans="1:10">
      <c r="A567" s="641"/>
      <c r="B567" s="405"/>
      <c r="C567" s="406"/>
      <c r="D567" s="407" t="s">
        <v>135</v>
      </c>
      <c r="E567" s="408">
        <v>39514950</v>
      </c>
      <c r="F567" s="410">
        <v>165650000</v>
      </c>
      <c r="G567" s="410">
        <v>161900000</v>
      </c>
      <c r="H567" s="410">
        <v>161900000</v>
      </c>
      <c r="I567" s="410">
        <f t="shared" si="7"/>
        <v>0</v>
      </c>
      <c r="J567" s="640">
        <f t="shared" si="8"/>
        <v>100</v>
      </c>
    </row>
    <row r="568" spans="1:10">
      <c r="A568" s="641" t="s">
        <v>176</v>
      </c>
      <c r="B568" s="405" t="s">
        <v>543</v>
      </c>
      <c r="C568" s="406"/>
      <c r="D568" s="407" t="s">
        <v>417</v>
      </c>
      <c r="E568" s="411">
        <v>9</v>
      </c>
      <c r="F568" s="409">
        <v>3</v>
      </c>
      <c r="G568" s="409">
        <v>3</v>
      </c>
      <c r="H568" s="409">
        <v>2</v>
      </c>
      <c r="I568" s="410">
        <f t="shared" si="7"/>
        <v>1</v>
      </c>
      <c r="J568" s="640">
        <f t="shared" si="8"/>
        <v>66.666666666666657</v>
      </c>
    </row>
    <row r="569" spans="1:10">
      <c r="A569" s="641"/>
      <c r="B569" s="405"/>
      <c r="C569" s="406"/>
      <c r="D569" s="407" t="s">
        <v>135</v>
      </c>
      <c r="E569" s="408">
        <v>988567</v>
      </c>
      <c r="F569" s="410">
        <v>15000000</v>
      </c>
      <c r="G569" s="410">
        <v>12287000</v>
      </c>
      <c r="H569" s="410">
        <v>2783736</v>
      </c>
      <c r="I569" s="410">
        <f t="shared" si="7"/>
        <v>9503264</v>
      </c>
      <c r="J569" s="640">
        <f t="shared" si="8"/>
        <v>22.655945308049159</v>
      </c>
    </row>
    <row r="570" spans="1:10" ht="18">
      <c r="A570" s="641" t="s">
        <v>407</v>
      </c>
      <c r="B570" s="405" t="s">
        <v>544</v>
      </c>
      <c r="C570" s="406"/>
      <c r="D570" s="407" t="s">
        <v>422</v>
      </c>
      <c r="E570" s="408">
        <v>2657</v>
      </c>
      <c r="F570" s="409">
        <v>7</v>
      </c>
      <c r="G570" s="409">
        <v>7</v>
      </c>
      <c r="H570" s="409"/>
      <c r="I570" s="410">
        <f t="shared" si="7"/>
        <v>7</v>
      </c>
      <c r="J570" s="640">
        <f t="shared" si="8"/>
        <v>0</v>
      </c>
    </row>
    <row r="571" spans="1:10">
      <c r="A571" s="641"/>
      <c r="B571" s="405"/>
      <c r="C571" s="406"/>
      <c r="D571" s="407" t="s">
        <v>135</v>
      </c>
      <c r="E571" s="408">
        <v>110496550</v>
      </c>
      <c r="F571" s="410">
        <v>9350000</v>
      </c>
      <c r="G571" s="410">
        <v>9350000</v>
      </c>
      <c r="H571" s="409">
        <v>0</v>
      </c>
      <c r="I571" s="410">
        <f t="shared" si="7"/>
        <v>9350000</v>
      </c>
      <c r="J571" s="640">
        <f t="shared" si="8"/>
        <v>0</v>
      </c>
    </row>
    <row r="572" spans="1:10">
      <c r="A572" s="641" t="s">
        <v>402</v>
      </c>
      <c r="B572" s="405" t="s">
        <v>545</v>
      </c>
      <c r="C572" s="406"/>
      <c r="D572" s="407" t="s">
        <v>420</v>
      </c>
      <c r="E572" s="411">
        <v>4</v>
      </c>
      <c r="F572" s="409">
        <v>17</v>
      </c>
      <c r="G572" s="409">
        <v>17</v>
      </c>
      <c r="H572" s="409">
        <v>17</v>
      </c>
      <c r="I572" s="410">
        <f t="shared" si="7"/>
        <v>0</v>
      </c>
      <c r="J572" s="640">
        <f t="shared" si="8"/>
        <v>100</v>
      </c>
    </row>
    <row r="573" spans="1:10">
      <c r="A573" s="641"/>
      <c r="B573" s="405"/>
      <c r="C573" s="406"/>
      <c r="D573" s="407" t="s">
        <v>135</v>
      </c>
      <c r="E573" s="408">
        <v>24711600</v>
      </c>
      <c r="F573" s="410">
        <v>48286260</v>
      </c>
      <c r="G573" s="410">
        <v>48286260</v>
      </c>
      <c r="H573" s="409">
        <v>0</v>
      </c>
      <c r="I573" s="410">
        <f t="shared" si="7"/>
        <v>48286260</v>
      </c>
      <c r="J573" s="640">
        <f t="shared" si="8"/>
        <v>0</v>
      </c>
    </row>
    <row r="574" spans="1:10">
      <c r="A574" s="641" t="s">
        <v>425</v>
      </c>
      <c r="B574" s="405" t="s">
        <v>426</v>
      </c>
      <c r="C574" s="406"/>
      <c r="D574" s="407" t="s">
        <v>507</v>
      </c>
      <c r="E574" s="411"/>
      <c r="F574" s="409">
        <v>4</v>
      </c>
      <c r="G574" s="409">
        <v>700</v>
      </c>
      <c r="H574" s="409">
        <v>0</v>
      </c>
      <c r="I574" s="410">
        <f t="shared" si="7"/>
        <v>700</v>
      </c>
      <c r="J574" s="640">
        <f t="shared" si="8"/>
        <v>0</v>
      </c>
    </row>
    <row r="575" spans="1:10">
      <c r="A575" s="641"/>
      <c r="B575" s="405"/>
      <c r="C575" s="406"/>
      <c r="D575" s="407" t="s">
        <v>135</v>
      </c>
      <c r="E575" s="411">
        <v>0</v>
      </c>
      <c r="F575" s="410">
        <v>162713740</v>
      </c>
      <c r="G575" s="410">
        <v>2713740</v>
      </c>
      <c r="H575" s="409">
        <v>0</v>
      </c>
      <c r="I575" s="410">
        <f t="shared" si="7"/>
        <v>2713740</v>
      </c>
      <c r="J575" s="640">
        <f t="shared" si="8"/>
        <v>0</v>
      </c>
    </row>
    <row r="576" spans="1:10" ht="18">
      <c r="A576" s="641" t="s">
        <v>400</v>
      </c>
      <c r="B576" s="405" t="s">
        <v>546</v>
      </c>
      <c r="C576" s="406"/>
      <c r="D576" s="407" t="s">
        <v>419</v>
      </c>
      <c r="E576" s="411"/>
      <c r="F576" s="409">
        <v>1</v>
      </c>
      <c r="G576" s="409">
        <v>1</v>
      </c>
      <c r="H576" s="409">
        <v>1</v>
      </c>
      <c r="I576" s="410">
        <f t="shared" si="7"/>
        <v>0</v>
      </c>
      <c r="J576" s="640">
        <f t="shared" si="8"/>
        <v>100</v>
      </c>
    </row>
    <row r="577" spans="1:10">
      <c r="A577" s="641"/>
      <c r="B577" s="405"/>
      <c r="C577" s="406"/>
      <c r="D577" s="407" t="s">
        <v>135</v>
      </c>
      <c r="E577" s="411">
        <v>0</v>
      </c>
      <c r="F577" s="410">
        <v>240000000</v>
      </c>
      <c r="G577" s="410">
        <v>240000000</v>
      </c>
      <c r="H577" s="409">
        <v>0</v>
      </c>
      <c r="I577" s="410">
        <f t="shared" si="7"/>
        <v>240000000</v>
      </c>
      <c r="J577" s="640">
        <f t="shared" si="8"/>
        <v>0</v>
      </c>
    </row>
    <row r="578" spans="1:10" ht="27">
      <c r="A578" s="641" t="s">
        <v>505</v>
      </c>
      <c r="B578" s="405" t="s">
        <v>547</v>
      </c>
      <c r="C578" s="406"/>
      <c r="D578" s="407" t="s">
        <v>509</v>
      </c>
      <c r="E578" s="411"/>
      <c r="F578" s="409">
        <v>9</v>
      </c>
      <c r="G578" s="409">
        <v>0</v>
      </c>
      <c r="H578" s="409">
        <v>9</v>
      </c>
      <c r="I578" s="410">
        <f t="shared" si="7"/>
        <v>-9</v>
      </c>
      <c r="J578" s="640"/>
    </row>
    <row r="579" spans="1:10">
      <c r="A579" s="404"/>
      <c r="B579" s="405"/>
      <c r="C579" s="406"/>
      <c r="D579" s="407" t="s">
        <v>135</v>
      </c>
      <c r="E579" s="411">
        <v>0</v>
      </c>
      <c r="F579" s="410">
        <v>59000000</v>
      </c>
      <c r="G579" s="410">
        <v>0</v>
      </c>
      <c r="H579" s="409">
        <v>0</v>
      </c>
      <c r="I579" s="410">
        <f t="shared" si="7"/>
        <v>0</v>
      </c>
      <c r="J579" s="640"/>
    </row>
    <row r="580" spans="1:10" ht="27">
      <c r="A580" s="641" t="s">
        <v>633</v>
      </c>
      <c r="B580" s="405" t="s">
        <v>634</v>
      </c>
      <c r="C580" s="406"/>
      <c r="D580" s="407" t="s">
        <v>419</v>
      </c>
      <c r="E580" s="411"/>
      <c r="F580" s="409"/>
      <c r="G580" s="409">
        <v>9</v>
      </c>
      <c r="H580" s="409">
        <v>9</v>
      </c>
      <c r="I580" s="410">
        <f t="shared" si="7"/>
        <v>0</v>
      </c>
      <c r="J580" s="640">
        <f t="shared" si="8"/>
        <v>100</v>
      </c>
    </row>
    <row r="581" spans="1:10">
      <c r="A581" s="641"/>
      <c r="B581" s="405"/>
      <c r="C581" s="406"/>
      <c r="D581" s="407" t="s">
        <v>135</v>
      </c>
      <c r="E581" s="411"/>
      <c r="F581" s="410"/>
      <c r="G581" s="410">
        <v>3100000</v>
      </c>
      <c r="H581" s="410">
        <v>1650541</v>
      </c>
      <c r="I581" s="410">
        <f t="shared" si="7"/>
        <v>1449459</v>
      </c>
      <c r="J581" s="640">
        <f t="shared" si="8"/>
        <v>53.243258064516127</v>
      </c>
    </row>
    <row r="582" spans="1:10" ht="27">
      <c r="A582" s="641" t="s">
        <v>635</v>
      </c>
      <c r="B582" s="405" t="s">
        <v>661</v>
      </c>
      <c r="C582" s="406"/>
      <c r="D582" s="407" t="s">
        <v>419</v>
      </c>
      <c r="E582" s="411"/>
      <c r="F582" s="409"/>
      <c r="G582" s="409">
        <v>9</v>
      </c>
      <c r="H582" s="409">
        <v>0</v>
      </c>
      <c r="I582" s="410">
        <v>9</v>
      </c>
      <c r="J582" s="640">
        <f t="shared" si="8"/>
        <v>0</v>
      </c>
    </row>
    <row r="583" spans="1:10">
      <c r="A583" s="404"/>
      <c r="B583" s="405"/>
      <c r="C583" s="406"/>
      <c r="D583" s="407" t="s">
        <v>135</v>
      </c>
      <c r="E583" s="411"/>
      <c r="F583" s="410"/>
      <c r="G583" s="410">
        <v>650000</v>
      </c>
      <c r="H583" s="409">
        <v>0</v>
      </c>
      <c r="I583" s="410">
        <v>0</v>
      </c>
      <c r="J583" s="640">
        <f t="shared" si="8"/>
        <v>0</v>
      </c>
    </row>
    <row r="584" spans="1:10" ht="18">
      <c r="A584" s="642" t="s">
        <v>645</v>
      </c>
      <c r="B584" s="405" t="s">
        <v>646</v>
      </c>
      <c r="C584" s="406"/>
      <c r="D584" s="407" t="s">
        <v>662</v>
      </c>
      <c r="E584" s="411"/>
      <c r="F584" s="410"/>
      <c r="G584" s="410">
        <v>3</v>
      </c>
      <c r="H584" s="409">
        <v>2</v>
      </c>
      <c r="I584" s="410">
        <v>0</v>
      </c>
      <c r="J584" s="640">
        <f t="shared" si="8"/>
        <v>66.666666666666657</v>
      </c>
    </row>
    <row r="585" spans="1:10">
      <c r="A585" s="643"/>
      <c r="B585" s="644"/>
      <c r="C585" s="406"/>
      <c r="D585" s="407" t="s">
        <v>135</v>
      </c>
      <c r="E585" s="411"/>
      <c r="F585" s="410"/>
      <c r="G585" s="410">
        <v>152180000</v>
      </c>
      <c r="H585" s="409">
        <v>0</v>
      </c>
      <c r="I585" s="410">
        <v>0</v>
      </c>
      <c r="J585" s="640">
        <f t="shared" si="8"/>
        <v>0</v>
      </c>
    </row>
    <row r="586" spans="1:10">
      <c r="A586" s="645" t="s">
        <v>645</v>
      </c>
      <c r="B586" s="646" t="s">
        <v>648</v>
      </c>
      <c r="C586" s="647"/>
      <c r="D586" s="407" t="s">
        <v>422</v>
      </c>
      <c r="E586" s="411"/>
      <c r="F586" s="410"/>
      <c r="G586" s="410">
        <v>700</v>
      </c>
      <c r="H586" s="409">
        <v>0</v>
      </c>
      <c r="I586" s="410">
        <v>0</v>
      </c>
      <c r="J586" s="640">
        <f t="shared" si="8"/>
        <v>0</v>
      </c>
    </row>
    <row r="587" spans="1:10">
      <c r="A587" s="648"/>
      <c r="B587" s="649"/>
      <c r="C587" s="647"/>
      <c r="D587" s="407" t="s">
        <v>135</v>
      </c>
      <c r="E587" s="411"/>
      <c r="F587" s="410"/>
      <c r="G587" s="410">
        <v>28820000</v>
      </c>
      <c r="H587" s="409">
        <v>0</v>
      </c>
      <c r="I587" s="410">
        <v>0</v>
      </c>
      <c r="J587" s="640">
        <f t="shared" si="8"/>
        <v>0</v>
      </c>
    </row>
    <row r="588" spans="1:10" ht="28.5">
      <c r="A588" s="650" t="s">
        <v>649</v>
      </c>
      <c r="B588" s="646" t="s">
        <v>650</v>
      </c>
      <c r="C588" s="647"/>
      <c r="D588" s="407" t="s">
        <v>663</v>
      </c>
      <c r="E588" s="411"/>
      <c r="F588" s="410"/>
      <c r="G588" s="410">
        <v>6</v>
      </c>
      <c r="H588" s="409">
        <v>0</v>
      </c>
      <c r="I588" s="410">
        <v>0</v>
      </c>
      <c r="J588" s="640">
        <f t="shared" si="8"/>
        <v>0</v>
      </c>
    </row>
    <row r="589" spans="1:10">
      <c r="A589" s="648"/>
      <c r="B589" s="649"/>
      <c r="C589" s="647"/>
      <c r="D589" s="407" t="s">
        <v>135</v>
      </c>
      <c r="E589" s="411"/>
      <c r="F589" s="410"/>
      <c r="G589" s="410">
        <v>10000000</v>
      </c>
      <c r="H589" s="409">
        <v>0</v>
      </c>
      <c r="I589" s="410">
        <v>0</v>
      </c>
      <c r="J589" s="640">
        <f t="shared" si="8"/>
        <v>0</v>
      </c>
    </row>
    <row r="590" spans="1:10" ht="28.5">
      <c r="A590" s="650" t="s">
        <v>651</v>
      </c>
      <c r="B590" s="646" t="s">
        <v>652</v>
      </c>
      <c r="C590" s="647"/>
      <c r="D590" s="407" t="s">
        <v>419</v>
      </c>
      <c r="E590" s="411"/>
      <c r="F590" s="410"/>
      <c r="G590" s="410">
        <v>1</v>
      </c>
      <c r="H590" s="409">
        <v>0</v>
      </c>
      <c r="I590" s="410">
        <v>0</v>
      </c>
      <c r="J590" s="640">
        <f t="shared" si="8"/>
        <v>0</v>
      </c>
    </row>
    <row r="591" spans="1:10">
      <c r="A591" s="648"/>
      <c r="B591" s="649"/>
      <c r="C591" s="647"/>
      <c r="D591" s="407" t="s">
        <v>135</v>
      </c>
      <c r="E591" s="411"/>
      <c r="F591" s="410"/>
      <c r="G591" s="410">
        <v>100000000</v>
      </c>
      <c r="H591" s="409">
        <v>0</v>
      </c>
      <c r="I591" s="410">
        <v>0</v>
      </c>
      <c r="J591" s="640">
        <f t="shared" si="8"/>
        <v>0</v>
      </c>
    </row>
    <row r="592" spans="1:10">
      <c r="A592" s="651"/>
      <c r="B592" s="652"/>
      <c r="C592" s="406"/>
      <c r="D592" s="407"/>
      <c r="E592" s="411"/>
      <c r="F592" s="410"/>
      <c r="G592" s="410"/>
      <c r="H592" s="409">
        <v>0</v>
      </c>
      <c r="I592" s="410">
        <v>0</v>
      </c>
      <c r="J592" s="640">
        <v>0</v>
      </c>
    </row>
  </sheetData>
  <mergeCells count="185">
    <mergeCell ref="A541:B541"/>
    <mergeCell ref="C541:J541"/>
    <mergeCell ref="B542:J542"/>
    <mergeCell ref="A554:B554"/>
    <mergeCell ref="C554:J554"/>
    <mergeCell ref="A518:A520"/>
    <mergeCell ref="B518:B520"/>
    <mergeCell ref="D518:D520"/>
    <mergeCell ref="J518:J520"/>
    <mergeCell ref="B527:J527"/>
    <mergeCell ref="B515:C515"/>
    <mergeCell ref="D515:E515"/>
    <mergeCell ref="F515:J515"/>
    <mergeCell ref="B516:J516"/>
    <mergeCell ref="A517:B517"/>
    <mergeCell ref="C517:J517"/>
    <mergeCell ref="A512:J512"/>
    <mergeCell ref="A513:E513"/>
    <mergeCell ref="B514:C514"/>
    <mergeCell ref="D514:E514"/>
    <mergeCell ref="F514:J514"/>
    <mergeCell ref="C201:M201"/>
    <mergeCell ref="A202:B202"/>
    <mergeCell ref="B503:D503"/>
    <mergeCell ref="E504:E506"/>
    <mergeCell ref="G504:H504"/>
    <mergeCell ref="I504:I506"/>
    <mergeCell ref="K504:L504"/>
    <mergeCell ref="G505:H505"/>
    <mergeCell ref="K505:L505"/>
    <mergeCell ref="G506:H506"/>
    <mergeCell ref="K506:L506"/>
    <mergeCell ref="E150:F150"/>
    <mergeCell ref="E145:F145"/>
    <mergeCell ref="E146:F146"/>
    <mergeCell ref="E147:F147"/>
    <mergeCell ref="E161:F161"/>
    <mergeCell ref="E162:F162"/>
    <mergeCell ref="E157:F157"/>
    <mergeCell ref="E158:F158"/>
    <mergeCell ref="E159:F159"/>
    <mergeCell ref="E148:F148"/>
    <mergeCell ref="C134:D136"/>
    <mergeCell ref="F134:G134"/>
    <mergeCell ref="H134:I136"/>
    <mergeCell ref="E185:F185"/>
    <mergeCell ref="E186:F186"/>
    <mergeCell ref="A140:R140"/>
    <mergeCell ref="A141:R141"/>
    <mergeCell ref="A142:A144"/>
    <mergeCell ref="B142:B144"/>
    <mergeCell ref="C142:C144"/>
    <mergeCell ref="D142:D144"/>
    <mergeCell ref="E142:F144"/>
    <mergeCell ref="G142:G144"/>
    <mergeCell ref="H142:H144"/>
    <mergeCell ref="I142:R142"/>
    <mergeCell ref="I143:I144"/>
    <mergeCell ref="E166:F166"/>
    <mergeCell ref="E167:F167"/>
    <mergeCell ref="E182:F182"/>
    <mergeCell ref="E183:F183"/>
    <mergeCell ref="E178:F178"/>
    <mergeCell ref="E179:F179"/>
    <mergeCell ref="E180:F180"/>
    <mergeCell ref="E149:F149"/>
    <mergeCell ref="J134:K134"/>
    <mergeCell ref="L134:N134"/>
    <mergeCell ref="F135:G135"/>
    <mergeCell ref="J135:K135"/>
    <mergeCell ref="L135:N135"/>
    <mergeCell ref="F136:G136"/>
    <mergeCell ref="J136:K136"/>
    <mergeCell ref="L136:N136"/>
    <mergeCell ref="J105:L105"/>
    <mergeCell ref="M105:O105"/>
    <mergeCell ref="P105:R105"/>
    <mergeCell ref="A131:B131"/>
    <mergeCell ref="A132:R132"/>
    <mergeCell ref="A105:A106"/>
    <mergeCell ref="B105:B106"/>
    <mergeCell ref="C105:C106"/>
    <mergeCell ref="D105:F105"/>
    <mergeCell ref="G105:I105"/>
    <mergeCell ref="A102:R102"/>
    <mergeCell ref="B103:D103"/>
    <mergeCell ref="F103:R103"/>
    <mergeCell ref="B104:D104"/>
    <mergeCell ref="F104:R104"/>
    <mergeCell ref="A101:R101"/>
    <mergeCell ref="H82:H84"/>
    <mergeCell ref="I82:R82"/>
    <mergeCell ref="B91:C91"/>
    <mergeCell ref="B92:C92"/>
    <mergeCell ref="B93:C93"/>
    <mergeCell ref="B88:C88"/>
    <mergeCell ref="B89:C89"/>
    <mergeCell ref="B90:C90"/>
    <mergeCell ref="A82:A84"/>
    <mergeCell ref="B82:C84"/>
    <mergeCell ref="D82:D84"/>
    <mergeCell ref="E82:E84"/>
    <mergeCell ref="B85:C85"/>
    <mergeCell ref="B86:C86"/>
    <mergeCell ref="B87:C87"/>
    <mergeCell ref="F82:F84"/>
    <mergeCell ref="G82:G83"/>
    <mergeCell ref="H97:I97"/>
    <mergeCell ref="H98:I98"/>
    <mergeCell ref="A15:B15"/>
    <mergeCell ref="A36:B36"/>
    <mergeCell ref="A70:M70"/>
    <mergeCell ref="C11:C13"/>
    <mergeCell ref="D11:D13"/>
    <mergeCell ref="F11:F13"/>
    <mergeCell ref="H11:H13"/>
    <mergeCell ref="I11:I13"/>
    <mergeCell ref="C80:R80"/>
    <mergeCell ref="F73:G73"/>
    <mergeCell ref="F74:G74"/>
    <mergeCell ref="C73:D75"/>
    <mergeCell ref="F75:G75"/>
    <mergeCell ref="G10:H10"/>
    <mergeCell ref="J10:K10"/>
    <mergeCell ref="L10:L13"/>
    <mergeCell ref="M10:M13"/>
    <mergeCell ref="J96:J98"/>
    <mergeCell ref="L96:M96"/>
    <mergeCell ref="L97:M97"/>
    <mergeCell ref="L98:M98"/>
    <mergeCell ref="J11:J13"/>
    <mergeCell ref="K11:K13"/>
    <mergeCell ref="A81:R81"/>
    <mergeCell ref="B94:C94"/>
    <mergeCell ref="B95:D95"/>
    <mergeCell ref="F96:F98"/>
    <mergeCell ref="H96:I96"/>
    <mergeCell ref="C555:J555"/>
    <mergeCell ref="A526:B526"/>
    <mergeCell ref="C526:J526"/>
    <mergeCell ref="A533:B533"/>
    <mergeCell ref="C533:J533"/>
    <mergeCell ref="C534:J534"/>
    <mergeCell ref="E184:F184"/>
    <mergeCell ref="E181:F181"/>
    <mergeCell ref="E175:F175"/>
    <mergeCell ref="E176:F176"/>
    <mergeCell ref="E177:F177"/>
    <mergeCell ref="E196:F196"/>
    <mergeCell ref="E197:F197"/>
    <mergeCell ref="E198:F198"/>
    <mergeCell ref="E193:F193"/>
    <mergeCell ref="E194:F194"/>
    <mergeCell ref="E195:F195"/>
    <mergeCell ref="E190:F190"/>
    <mergeCell ref="E191:F191"/>
    <mergeCell ref="E192:F192"/>
    <mergeCell ref="E187:F187"/>
    <mergeCell ref="E188:F188"/>
    <mergeCell ref="E189:F189"/>
    <mergeCell ref="C507:D507"/>
    <mergeCell ref="A2:M2"/>
    <mergeCell ref="A3:M3"/>
    <mergeCell ref="E168:F168"/>
    <mergeCell ref="E163:F163"/>
    <mergeCell ref="E164:F164"/>
    <mergeCell ref="E165:F165"/>
    <mergeCell ref="E160:F160"/>
    <mergeCell ref="E154:F154"/>
    <mergeCell ref="E155:F155"/>
    <mergeCell ref="E156:F156"/>
    <mergeCell ref="E151:F151"/>
    <mergeCell ref="E152:F152"/>
    <mergeCell ref="E153:F153"/>
    <mergeCell ref="A4:M4"/>
    <mergeCell ref="A6:A7"/>
    <mergeCell ref="B6:D7"/>
    <mergeCell ref="E6:F7"/>
    <mergeCell ref="G6:M7"/>
    <mergeCell ref="B8:D8"/>
    <mergeCell ref="E8:F8"/>
    <mergeCell ref="G8:M8"/>
    <mergeCell ref="A9:B14"/>
    <mergeCell ref="C9:M9"/>
    <mergeCell ref="E10:F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48E44-239F-4CB2-BD3F-920C702FE4A8}">
  <dimension ref="A1:T353"/>
  <sheetViews>
    <sheetView workbookViewId="0">
      <selection activeCell="C16" sqref="C16"/>
    </sheetView>
  </sheetViews>
  <sheetFormatPr defaultRowHeight="15"/>
  <cols>
    <col min="1" max="1" width="18.28515625" customWidth="1"/>
    <col min="2" max="13" width="27" customWidth="1"/>
  </cols>
  <sheetData>
    <row r="1" spans="1:20">
      <c r="A1" s="412"/>
      <c r="B1" s="1"/>
      <c r="C1" s="1"/>
      <c r="D1" s="1"/>
      <c r="E1" s="1"/>
      <c r="F1" s="1"/>
      <c r="G1" s="1"/>
      <c r="H1" s="1"/>
      <c r="I1" s="1"/>
      <c r="J1" s="1"/>
      <c r="K1" s="1"/>
      <c r="L1" s="1"/>
      <c r="M1" s="1"/>
      <c r="N1" s="395"/>
      <c r="O1" s="395"/>
      <c r="P1" s="395"/>
      <c r="Q1" s="395"/>
      <c r="R1" s="395"/>
      <c r="S1" s="395"/>
      <c r="T1" s="395"/>
    </row>
    <row r="2" spans="1:20" ht="15.75">
      <c r="A2" s="1927" t="s">
        <v>48</v>
      </c>
      <c r="B2" s="1927"/>
      <c r="C2" s="1927"/>
      <c r="D2" s="1927"/>
      <c r="E2" s="1927"/>
      <c r="F2" s="1927"/>
      <c r="G2" s="1927"/>
      <c r="H2" s="1927"/>
      <c r="I2" s="1927"/>
      <c r="J2" s="1927"/>
      <c r="K2" s="1927"/>
      <c r="L2" s="1927"/>
      <c r="M2" s="1927"/>
      <c r="N2" s="921"/>
      <c r="O2" s="921"/>
      <c r="P2" s="921"/>
      <c r="Q2" s="921"/>
      <c r="R2" s="921"/>
      <c r="S2" s="921"/>
      <c r="T2" s="395"/>
    </row>
    <row r="3" spans="1:20" ht="15.75">
      <c r="A3" s="1928" t="s">
        <v>674</v>
      </c>
      <c r="B3" s="1928"/>
      <c r="C3" s="1928"/>
      <c r="D3" s="1928"/>
      <c r="E3" s="1928"/>
      <c r="F3" s="1928"/>
      <c r="G3" s="1928"/>
      <c r="H3" s="1928"/>
      <c r="I3" s="1928"/>
      <c r="J3" s="1928"/>
      <c r="K3" s="1928"/>
      <c r="L3" s="1928"/>
      <c r="M3" s="1928"/>
      <c r="N3" s="921"/>
      <c r="O3" s="921"/>
      <c r="P3" s="921"/>
      <c r="Q3" s="921"/>
      <c r="R3" s="921"/>
      <c r="S3" s="921"/>
      <c r="T3" s="395"/>
    </row>
    <row r="4" spans="1:20">
      <c r="A4" s="2037" t="s">
        <v>17</v>
      </c>
      <c r="B4" s="2037"/>
      <c r="C4" s="2037"/>
      <c r="D4" s="2037"/>
      <c r="E4" s="2037"/>
      <c r="F4" s="2037"/>
      <c r="G4" s="2037"/>
      <c r="H4" s="2037"/>
      <c r="I4" s="2037"/>
      <c r="J4" s="2037"/>
      <c r="K4" s="2037"/>
      <c r="L4" s="2037"/>
      <c r="M4" s="2037"/>
      <c r="N4" s="921"/>
      <c r="O4" s="921"/>
      <c r="P4" s="921"/>
      <c r="Q4" s="921"/>
      <c r="R4" s="921"/>
      <c r="S4" s="921"/>
      <c r="T4" s="395"/>
    </row>
    <row r="5" spans="1:20" ht="15.75" thickBot="1">
      <c r="A5" s="922"/>
      <c r="B5" s="922"/>
      <c r="C5" s="922"/>
      <c r="D5" s="922"/>
      <c r="E5" s="922"/>
      <c r="F5" s="922"/>
      <c r="G5" s="922"/>
      <c r="H5" s="922"/>
      <c r="I5" s="922"/>
      <c r="J5" s="922"/>
      <c r="K5" s="922"/>
      <c r="L5" s="922"/>
      <c r="M5" s="922"/>
      <c r="N5" s="921"/>
      <c r="O5" s="921"/>
      <c r="P5" s="921"/>
      <c r="Q5" s="921"/>
      <c r="R5" s="921"/>
      <c r="S5" s="921"/>
      <c r="T5" s="395"/>
    </row>
    <row r="6" spans="1:20" ht="15.75" thickTop="1">
      <c r="A6" s="2038" t="s">
        <v>18</v>
      </c>
      <c r="B6" s="2040" t="s">
        <v>19</v>
      </c>
      <c r="C6" s="2040"/>
      <c r="D6" s="2040"/>
      <c r="E6" s="2042" t="s">
        <v>20</v>
      </c>
      <c r="F6" s="2042"/>
      <c r="G6" s="2040">
        <v>14</v>
      </c>
      <c r="H6" s="2040"/>
      <c r="I6" s="2040"/>
      <c r="J6" s="2040"/>
      <c r="K6" s="2040"/>
      <c r="L6" s="2040"/>
      <c r="M6" s="2044"/>
      <c r="N6" s="921"/>
      <c r="O6" s="921"/>
      <c r="P6" s="921"/>
      <c r="Q6" s="921"/>
      <c r="R6" s="921"/>
      <c r="S6" s="921"/>
      <c r="T6" s="395"/>
    </row>
    <row r="7" spans="1:20">
      <c r="A7" s="2039"/>
      <c r="B7" s="2041"/>
      <c r="C7" s="2041"/>
      <c r="D7" s="2041"/>
      <c r="E7" s="2043"/>
      <c r="F7" s="2043"/>
      <c r="G7" s="2041"/>
      <c r="H7" s="2041"/>
      <c r="I7" s="2041"/>
      <c r="J7" s="2041"/>
      <c r="K7" s="2041"/>
      <c r="L7" s="2041"/>
      <c r="M7" s="2045"/>
      <c r="N7" s="921"/>
      <c r="O7" s="921"/>
      <c r="P7" s="921"/>
      <c r="Q7" s="921"/>
      <c r="R7" s="921"/>
      <c r="S7" s="921"/>
      <c r="T7" s="395"/>
    </row>
    <row r="8" spans="1:20">
      <c r="A8" s="923" t="s">
        <v>322</v>
      </c>
      <c r="B8" s="2015" t="s">
        <v>193</v>
      </c>
      <c r="C8" s="2015"/>
      <c r="D8" s="2015"/>
      <c r="E8" s="2016" t="s">
        <v>49</v>
      </c>
      <c r="F8" s="2016"/>
      <c r="G8" s="2015">
        <v>3350</v>
      </c>
      <c r="H8" s="2015"/>
      <c r="I8" s="2015"/>
      <c r="J8" s="2015"/>
      <c r="K8" s="2015"/>
      <c r="L8" s="2015"/>
      <c r="M8" s="2017"/>
      <c r="N8" s="921"/>
      <c r="O8" s="921"/>
      <c r="P8" s="921"/>
      <c r="Q8" s="921"/>
      <c r="R8" s="921"/>
      <c r="S8" s="921"/>
      <c r="T8" s="395"/>
    </row>
    <row r="9" spans="1:20">
      <c r="A9" s="2018" t="s">
        <v>21</v>
      </c>
      <c r="B9" s="2019"/>
      <c r="C9" s="2024" t="s">
        <v>50</v>
      </c>
      <c r="D9" s="2025"/>
      <c r="E9" s="2025"/>
      <c r="F9" s="2025"/>
      <c r="G9" s="2025"/>
      <c r="H9" s="2025"/>
      <c r="I9" s="2025"/>
      <c r="J9" s="2025"/>
      <c r="K9" s="2025"/>
      <c r="L9" s="2025"/>
      <c r="M9" s="2026"/>
      <c r="N9" s="921"/>
      <c r="O9" s="921"/>
      <c r="P9" s="921"/>
      <c r="Q9" s="921"/>
      <c r="R9" s="921"/>
      <c r="S9" s="921"/>
      <c r="T9" s="395"/>
    </row>
    <row r="10" spans="1:20">
      <c r="A10" s="2020"/>
      <c r="B10" s="2021"/>
      <c r="C10" s="924" t="s">
        <v>51</v>
      </c>
      <c r="D10" s="925">
        <v>2024</v>
      </c>
      <c r="E10" s="2027" t="s">
        <v>3</v>
      </c>
      <c r="F10" s="2028"/>
      <c r="G10" s="2027" t="s">
        <v>3</v>
      </c>
      <c r="H10" s="2028"/>
      <c r="I10" s="926" t="s">
        <v>3</v>
      </c>
      <c r="J10" s="2027" t="s">
        <v>3</v>
      </c>
      <c r="K10" s="2028"/>
      <c r="L10" s="2029" t="s">
        <v>52</v>
      </c>
      <c r="M10" s="2032" t="s">
        <v>22</v>
      </c>
      <c r="N10" s="921"/>
      <c r="O10" s="921"/>
      <c r="P10" s="921"/>
      <c r="Q10" s="921"/>
      <c r="R10" s="921"/>
      <c r="S10" s="921"/>
      <c r="T10" s="395"/>
    </row>
    <row r="11" spans="1:20" ht="28.5" customHeight="1">
      <c r="A11" s="2020"/>
      <c r="B11" s="2021"/>
      <c r="C11" s="2035" t="s">
        <v>53</v>
      </c>
      <c r="D11" s="2036" t="s">
        <v>23</v>
      </c>
      <c r="E11" s="928" t="s">
        <v>323</v>
      </c>
      <c r="F11" s="1982" t="s">
        <v>23</v>
      </c>
      <c r="G11" s="928" t="s">
        <v>325</v>
      </c>
      <c r="H11" s="1982" t="s">
        <v>23</v>
      </c>
      <c r="I11" s="1985" t="s">
        <v>54</v>
      </c>
      <c r="J11" s="1988" t="s">
        <v>24</v>
      </c>
      <c r="K11" s="1982" t="s">
        <v>23</v>
      </c>
      <c r="L11" s="2030"/>
      <c r="M11" s="2033"/>
      <c r="N11" s="1889"/>
      <c r="O11" s="1838"/>
      <c r="P11" s="1838"/>
      <c r="Q11" s="1838"/>
      <c r="R11" s="1838"/>
      <c r="S11" s="1838"/>
      <c r="T11" s="1839"/>
    </row>
    <row r="12" spans="1:20">
      <c r="A12" s="2020"/>
      <c r="B12" s="2021"/>
      <c r="C12" s="1989"/>
      <c r="D12" s="1983"/>
      <c r="E12" s="927" t="s">
        <v>324</v>
      </c>
      <c r="F12" s="1983"/>
      <c r="G12" s="927" t="s">
        <v>326</v>
      </c>
      <c r="H12" s="1983"/>
      <c r="I12" s="1986"/>
      <c r="J12" s="1989"/>
      <c r="K12" s="1983"/>
      <c r="L12" s="2030"/>
      <c r="M12" s="2033"/>
      <c r="N12" s="1889"/>
      <c r="O12" s="1838"/>
      <c r="P12" s="1838"/>
      <c r="Q12" s="1838"/>
      <c r="R12" s="1838"/>
      <c r="S12" s="1838"/>
      <c r="T12" s="1839"/>
    </row>
    <row r="13" spans="1:20">
      <c r="A13" s="2020"/>
      <c r="B13" s="2021"/>
      <c r="C13" s="1990"/>
      <c r="D13" s="1984"/>
      <c r="E13" s="929" t="s">
        <v>502</v>
      </c>
      <c r="F13" s="1984"/>
      <c r="G13" s="929" t="s">
        <v>503</v>
      </c>
      <c r="H13" s="1984"/>
      <c r="I13" s="1987"/>
      <c r="J13" s="1990"/>
      <c r="K13" s="1984"/>
      <c r="L13" s="2031"/>
      <c r="M13" s="2034"/>
      <c r="N13" s="1889"/>
      <c r="O13" s="1838"/>
      <c r="P13" s="1838"/>
      <c r="Q13" s="1838"/>
      <c r="R13" s="1838"/>
      <c r="S13" s="1838"/>
      <c r="T13" s="1839"/>
    </row>
    <row r="14" spans="1:20" ht="15.75" thickBot="1">
      <c r="A14" s="2022"/>
      <c r="B14" s="2023"/>
      <c r="C14" s="930">
        <v>-1</v>
      </c>
      <c r="D14" s="930">
        <v>-2</v>
      </c>
      <c r="E14" s="930">
        <v>-3</v>
      </c>
      <c r="F14" s="930">
        <v>-4</v>
      </c>
      <c r="G14" s="930">
        <v>-5</v>
      </c>
      <c r="H14" s="930">
        <v>-6</v>
      </c>
      <c r="I14" s="930" t="s">
        <v>25</v>
      </c>
      <c r="J14" s="930">
        <v>-8</v>
      </c>
      <c r="K14" s="930">
        <v>-9</v>
      </c>
      <c r="L14" s="930" t="s">
        <v>26</v>
      </c>
      <c r="M14" s="931" t="s">
        <v>27</v>
      </c>
      <c r="N14" s="921"/>
      <c r="O14" s="921"/>
      <c r="P14" s="921"/>
      <c r="Q14" s="921"/>
      <c r="R14" s="921"/>
      <c r="S14" s="921"/>
      <c r="T14" s="395"/>
    </row>
    <row r="15" spans="1:20" ht="15.75" thickTop="1">
      <c r="A15" s="1970" t="s">
        <v>34</v>
      </c>
      <c r="B15" s="1971"/>
      <c r="C15" s="932"/>
      <c r="D15" s="933"/>
      <c r="E15" s="932"/>
      <c r="F15" s="933"/>
      <c r="G15" s="932"/>
      <c r="H15" s="933"/>
      <c r="I15" s="934"/>
      <c r="J15" s="932"/>
      <c r="K15" s="933"/>
      <c r="L15" s="932"/>
      <c r="M15" s="935"/>
      <c r="N15" s="921"/>
      <c r="O15" s="921"/>
      <c r="P15" s="921"/>
      <c r="Q15" s="921"/>
      <c r="R15" s="921"/>
      <c r="S15" s="921"/>
      <c r="T15" s="395"/>
    </row>
    <row r="16" spans="1:20">
      <c r="A16" s="936" t="s">
        <v>28</v>
      </c>
      <c r="B16" s="937" t="s">
        <v>29</v>
      </c>
      <c r="C16" s="932"/>
      <c r="D16" s="933"/>
      <c r="E16" s="932"/>
      <c r="F16" s="933"/>
      <c r="G16" s="932"/>
      <c r="H16" s="933"/>
      <c r="I16" s="938"/>
      <c r="J16" s="932"/>
      <c r="K16" s="933"/>
      <c r="L16" s="932"/>
      <c r="M16" s="935"/>
      <c r="N16" s="921"/>
      <c r="O16" s="921"/>
      <c r="P16" s="921"/>
      <c r="Q16" s="921"/>
      <c r="R16" s="921"/>
      <c r="S16" s="921"/>
      <c r="T16" s="395"/>
    </row>
    <row r="17" spans="1:20">
      <c r="A17" s="939">
        <v>600</v>
      </c>
      <c r="B17" s="940" t="s">
        <v>36</v>
      </c>
      <c r="C17" s="941">
        <v>205352611</v>
      </c>
      <c r="D17" s="942">
        <v>32</v>
      </c>
      <c r="E17" s="943">
        <v>226000000</v>
      </c>
      <c r="F17" s="942">
        <v>32</v>
      </c>
      <c r="G17" s="943">
        <v>226000000</v>
      </c>
      <c r="H17" s="942">
        <v>32</v>
      </c>
      <c r="I17" s="942">
        <v>0</v>
      </c>
      <c r="J17" s="941">
        <v>143704255</v>
      </c>
      <c r="K17" s="942">
        <v>64</v>
      </c>
      <c r="L17" s="943">
        <v>82295745</v>
      </c>
      <c r="M17" s="944">
        <v>64</v>
      </c>
      <c r="N17" s="921"/>
      <c r="O17" s="921"/>
      <c r="P17" s="921"/>
      <c r="Q17" s="921"/>
      <c r="R17" s="921"/>
      <c r="S17" s="921"/>
      <c r="T17" s="395"/>
    </row>
    <row r="18" spans="1:20">
      <c r="A18" s="939">
        <v>601</v>
      </c>
      <c r="B18" s="940" t="s">
        <v>37</v>
      </c>
      <c r="C18" s="941">
        <v>33428403</v>
      </c>
      <c r="D18" s="942">
        <v>29</v>
      </c>
      <c r="E18" s="943">
        <v>40036000</v>
      </c>
      <c r="F18" s="942">
        <v>29</v>
      </c>
      <c r="G18" s="943">
        <v>40036000</v>
      </c>
      <c r="H18" s="942">
        <v>29</v>
      </c>
      <c r="I18" s="942">
        <v>0</v>
      </c>
      <c r="J18" s="941">
        <v>23366279</v>
      </c>
      <c r="K18" s="942">
        <v>58</v>
      </c>
      <c r="L18" s="943">
        <v>16669721</v>
      </c>
      <c r="M18" s="944">
        <v>58</v>
      </c>
      <c r="N18" s="921"/>
      <c r="O18" s="921"/>
      <c r="P18" s="921"/>
      <c r="Q18" s="921"/>
      <c r="R18" s="921"/>
      <c r="S18" s="921"/>
      <c r="T18" s="395"/>
    </row>
    <row r="19" spans="1:20">
      <c r="A19" s="939">
        <v>602</v>
      </c>
      <c r="B19" s="940" t="s">
        <v>38</v>
      </c>
      <c r="C19" s="941">
        <v>21797465</v>
      </c>
      <c r="D19" s="942">
        <v>19</v>
      </c>
      <c r="E19" s="943">
        <v>31900000</v>
      </c>
      <c r="F19" s="942">
        <v>19</v>
      </c>
      <c r="G19" s="943">
        <v>31852000</v>
      </c>
      <c r="H19" s="942">
        <v>19</v>
      </c>
      <c r="I19" s="943">
        <v>-48000</v>
      </c>
      <c r="J19" s="941">
        <v>14409731</v>
      </c>
      <c r="K19" s="942">
        <v>45</v>
      </c>
      <c r="L19" s="943">
        <v>17442269</v>
      </c>
      <c r="M19" s="944">
        <v>45</v>
      </c>
      <c r="N19" s="921"/>
      <c r="O19" s="921"/>
      <c r="P19" s="921"/>
      <c r="Q19" s="921"/>
      <c r="R19" s="921"/>
      <c r="S19" s="921"/>
      <c r="T19" s="395"/>
    </row>
    <row r="20" spans="1:20">
      <c r="A20" s="939">
        <v>603</v>
      </c>
      <c r="B20" s="940" t="s">
        <v>39</v>
      </c>
      <c r="C20" s="942">
        <v>0</v>
      </c>
      <c r="D20" s="942">
        <v>0</v>
      </c>
      <c r="E20" s="942">
        <v>0</v>
      </c>
      <c r="F20" s="942">
        <v>0</v>
      </c>
      <c r="G20" s="942">
        <v>0</v>
      </c>
      <c r="H20" s="942">
        <v>0</v>
      </c>
      <c r="I20" s="942">
        <v>0</v>
      </c>
      <c r="J20" s="942">
        <v>0</v>
      </c>
      <c r="K20" s="942"/>
      <c r="L20" s="942">
        <v>0</v>
      </c>
      <c r="M20" s="944">
        <v>0</v>
      </c>
      <c r="N20" s="921"/>
      <c r="O20" s="921"/>
      <c r="P20" s="921"/>
      <c r="Q20" s="921"/>
      <c r="R20" s="921"/>
      <c r="S20" s="921"/>
      <c r="T20" s="395"/>
    </row>
    <row r="21" spans="1:20">
      <c r="A21" s="939">
        <v>604</v>
      </c>
      <c r="B21" s="940" t="s">
        <v>40</v>
      </c>
      <c r="C21" s="942">
        <v>0</v>
      </c>
      <c r="D21" s="942">
        <v>0</v>
      </c>
      <c r="E21" s="942">
        <v>0</v>
      </c>
      <c r="F21" s="942">
        <v>0</v>
      </c>
      <c r="G21" s="942">
        <v>0</v>
      </c>
      <c r="H21" s="942">
        <v>0</v>
      </c>
      <c r="I21" s="942">
        <v>0</v>
      </c>
      <c r="J21" s="942">
        <v>0</v>
      </c>
      <c r="K21" s="942"/>
      <c r="L21" s="942">
        <v>0</v>
      </c>
      <c r="M21" s="944">
        <v>0</v>
      </c>
      <c r="N21" s="921"/>
      <c r="O21" s="921"/>
      <c r="P21" s="921"/>
      <c r="Q21" s="921"/>
      <c r="R21" s="921"/>
      <c r="S21" s="921"/>
      <c r="T21" s="395"/>
    </row>
    <row r="22" spans="1:20">
      <c r="A22" s="939">
        <v>605</v>
      </c>
      <c r="B22" s="940" t="s">
        <v>41</v>
      </c>
      <c r="C22" s="942">
        <v>0</v>
      </c>
      <c r="D22" s="942">
        <v>0</v>
      </c>
      <c r="E22" s="942">
        <v>0</v>
      </c>
      <c r="F22" s="942">
        <v>0</v>
      </c>
      <c r="G22" s="942">
        <v>0</v>
      </c>
      <c r="H22" s="942">
        <v>0</v>
      </c>
      <c r="I22" s="942">
        <v>0</v>
      </c>
      <c r="J22" s="942">
        <v>0</v>
      </c>
      <c r="K22" s="942"/>
      <c r="L22" s="942">
        <v>0</v>
      </c>
      <c r="M22" s="944">
        <v>0</v>
      </c>
      <c r="N22" s="921"/>
      <c r="O22" s="921"/>
      <c r="P22" s="921"/>
      <c r="Q22" s="921"/>
      <c r="R22" s="921"/>
      <c r="S22" s="921"/>
      <c r="T22" s="395"/>
    </row>
    <row r="23" spans="1:20">
      <c r="A23" s="939">
        <v>606</v>
      </c>
      <c r="B23" s="940" t="s">
        <v>42</v>
      </c>
      <c r="C23" s="941">
        <v>666835</v>
      </c>
      <c r="D23" s="942">
        <v>48</v>
      </c>
      <c r="E23" s="942">
        <v>0</v>
      </c>
      <c r="F23" s="942">
        <v>48</v>
      </c>
      <c r="G23" s="943">
        <v>598000</v>
      </c>
      <c r="H23" s="942">
        <v>48</v>
      </c>
      <c r="I23" s="943">
        <v>598000</v>
      </c>
      <c r="J23" s="941">
        <v>306890</v>
      </c>
      <c r="K23" s="942">
        <v>51</v>
      </c>
      <c r="L23" s="943">
        <v>291110</v>
      </c>
      <c r="M23" s="944">
        <v>51</v>
      </c>
      <c r="N23" s="921"/>
      <c r="O23" s="921"/>
      <c r="P23" s="921"/>
      <c r="Q23" s="921"/>
      <c r="R23" s="921"/>
      <c r="S23" s="921"/>
      <c r="T23" s="395"/>
    </row>
    <row r="24" spans="1:20">
      <c r="A24" s="945"/>
      <c r="B24" s="946" t="s">
        <v>55</v>
      </c>
      <c r="C24" s="947">
        <v>261245314</v>
      </c>
      <c r="D24" s="948">
        <v>30</v>
      </c>
      <c r="E24" s="949">
        <v>297936000</v>
      </c>
      <c r="F24" s="948">
        <v>30</v>
      </c>
      <c r="G24" s="949">
        <v>298486000</v>
      </c>
      <c r="H24" s="948">
        <v>30</v>
      </c>
      <c r="I24" s="949">
        <v>550000</v>
      </c>
      <c r="J24" s="947">
        <v>181787155</v>
      </c>
      <c r="K24" s="942">
        <v>61</v>
      </c>
      <c r="L24" s="949">
        <v>116698845</v>
      </c>
      <c r="M24" s="944">
        <v>61</v>
      </c>
      <c r="N24" s="921"/>
      <c r="O24" s="921"/>
      <c r="P24" s="921"/>
      <c r="Q24" s="921"/>
      <c r="R24" s="921"/>
      <c r="S24" s="921"/>
      <c r="T24" s="395"/>
    </row>
    <row r="25" spans="1:20">
      <c r="A25" s="939">
        <v>230</v>
      </c>
      <c r="B25" s="940" t="s">
        <v>43</v>
      </c>
      <c r="C25" s="942">
        <v>0</v>
      </c>
      <c r="D25" s="942">
        <v>0</v>
      </c>
      <c r="E25" s="942">
        <v>0</v>
      </c>
      <c r="F25" s="942">
        <v>0</v>
      </c>
      <c r="G25" s="942">
        <v>0</v>
      </c>
      <c r="H25" s="942">
        <v>0</v>
      </c>
      <c r="I25" s="942">
        <v>0</v>
      </c>
      <c r="J25" s="942">
        <v>0</v>
      </c>
      <c r="K25" s="942"/>
      <c r="L25" s="942">
        <v>0</v>
      </c>
      <c r="M25" s="944">
        <v>0</v>
      </c>
      <c r="N25" s="921"/>
      <c r="O25" s="921"/>
      <c r="P25" s="921"/>
      <c r="Q25" s="921"/>
      <c r="R25" s="921"/>
      <c r="S25" s="921"/>
      <c r="T25" s="395"/>
    </row>
    <row r="26" spans="1:20">
      <c r="A26" s="939">
        <v>231</v>
      </c>
      <c r="B26" s="940" t="s">
        <v>44</v>
      </c>
      <c r="C26" s="941">
        <v>4080000</v>
      </c>
      <c r="D26" s="942">
        <v>0</v>
      </c>
      <c r="E26" s="943">
        <v>5000000</v>
      </c>
      <c r="F26" s="942">
        <v>0</v>
      </c>
      <c r="G26" s="943">
        <v>5000000</v>
      </c>
      <c r="H26" s="942">
        <v>0</v>
      </c>
      <c r="I26" s="942">
        <v>0</v>
      </c>
      <c r="J26" s="942">
        <v>0</v>
      </c>
      <c r="K26" s="942">
        <v>0</v>
      </c>
      <c r="L26" s="943">
        <v>5000000</v>
      </c>
      <c r="M26" s="944">
        <v>0</v>
      </c>
      <c r="N26" s="921"/>
      <c r="O26" s="921"/>
      <c r="P26" s="921"/>
      <c r="Q26" s="921"/>
      <c r="R26" s="921"/>
      <c r="S26" s="921"/>
      <c r="T26" s="395"/>
    </row>
    <row r="27" spans="1:20">
      <c r="A27" s="945"/>
      <c r="B27" s="946" t="s">
        <v>56</v>
      </c>
      <c r="C27" s="947">
        <v>4080000</v>
      </c>
      <c r="D27" s="948">
        <v>0</v>
      </c>
      <c r="E27" s="949">
        <v>5000000</v>
      </c>
      <c r="F27" s="948">
        <v>0</v>
      </c>
      <c r="G27" s="949">
        <v>5000000</v>
      </c>
      <c r="H27" s="948">
        <v>0</v>
      </c>
      <c r="I27" s="948">
        <v>0</v>
      </c>
      <c r="J27" s="948">
        <v>0</v>
      </c>
      <c r="K27" s="942">
        <v>0</v>
      </c>
      <c r="L27" s="949">
        <v>5000000</v>
      </c>
      <c r="M27" s="950">
        <v>0</v>
      </c>
      <c r="N27" s="921"/>
      <c r="O27" s="921"/>
      <c r="P27" s="921"/>
      <c r="Q27" s="921"/>
      <c r="R27" s="921"/>
      <c r="S27" s="921"/>
      <c r="T27" s="395"/>
    </row>
    <row r="28" spans="1:20">
      <c r="A28" s="939">
        <v>230</v>
      </c>
      <c r="B28" s="940" t="s">
        <v>43</v>
      </c>
      <c r="C28" s="942">
        <v>0</v>
      </c>
      <c r="D28" s="942">
        <v>0</v>
      </c>
      <c r="E28" s="942">
        <v>0</v>
      </c>
      <c r="F28" s="942">
        <v>0</v>
      </c>
      <c r="G28" s="942">
        <v>0</v>
      </c>
      <c r="H28" s="942">
        <v>0</v>
      </c>
      <c r="I28" s="942">
        <v>0</v>
      </c>
      <c r="J28" s="942">
        <v>0</v>
      </c>
      <c r="K28" s="942"/>
      <c r="L28" s="942">
        <v>0</v>
      </c>
      <c r="M28" s="944">
        <v>0</v>
      </c>
      <c r="N28" s="921"/>
      <c r="O28" s="921"/>
      <c r="P28" s="921"/>
      <c r="Q28" s="921"/>
      <c r="R28" s="921"/>
      <c r="S28" s="921"/>
      <c r="T28" s="395"/>
    </row>
    <row r="29" spans="1:20">
      <c r="A29" s="939">
        <v>231</v>
      </c>
      <c r="B29" s="940" t="s">
        <v>44</v>
      </c>
      <c r="C29" s="942">
        <v>0</v>
      </c>
      <c r="D29" s="942">
        <v>0</v>
      </c>
      <c r="E29" s="942">
        <v>0</v>
      </c>
      <c r="F29" s="942">
        <v>0</v>
      </c>
      <c r="G29" s="942">
        <v>0</v>
      </c>
      <c r="H29" s="942">
        <v>0</v>
      </c>
      <c r="I29" s="942">
        <v>0</v>
      </c>
      <c r="J29" s="942">
        <v>0</v>
      </c>
      <c r="K29" s="942"/>
      <c r="L29" s="942">
        <v>0</v>
      </c>
      <c r="M29" s="944">
        <v>0</v>
      </c>
      <c r="N29" s="921"/>
      <c r="O29" s="921"/>
      <c r="P29" s="921"/>
      <c r="Q29" s="921"/>
      <c r="R29" s="921"/>
      <c r="S29" s="921"/>
      <c r="T29" s="395"/>
    </row>
    <row r="30" spans="1:20">
      <c r="A30" s="945"/>
      <c r="B30" s="946" t="s">
        <v>57</v>
      </c>
      <c r="C30" s="948">
        <v>0</v>
      </c>
      <c r="D30" s="948">
        <v>0</v>
      </c>
      <c r="E30" s="948">
        <v>0</v>
      </c>
      <c r="F30" s="948">
        <v>0</v>
      </c>
      <c r="G30" s="948">
        <v>0</v>
      </c>
      <c r="H30" s="948">
        <v>0</v>
      </c>
      <c r="I30" s="948">
        <v>0</v>
      </c>
      <c r="J30" s="948">
        <v>0</v>
      </c>
      <c r="K30" s="942"/>
      <c r="L30" s="948">
        <v>0</v>
      </c>
      <c r="M30" s="950">
        <v>0</v>
      </c>
      <c r="N30" s="921"/>
      <c r="O30" s="921"/>
      <c r="P30" s="921"/>
      <c r="Q30" s="921"/>
      <c r="R30" s="921"/>
      <c r="S30" s="921"/>
      <c r="T30" s="395"/>
    </row>
    <row r="31" spans="1:20">
      <c r="A31" s="951"/>
      <c r="B31" s="952" t="s">
        <v>58</v>
      </c>
      <c r="C31" s="953">
        <v>4080000</v>
      </c>
      <c r="D31" s="954">
        <v>0</v>
      </c>
      <c r="E31" s="955">
        <v>5000000</v>
      </c>
      <c r="F31" s="954">
        <v>0</v>
      </c>
      <c r="G31" s="955">
        <v>5000000</v>
      </c>
      <c r="H31" s="954">
        <v>0</v>
      </c>
      <c r="I31" s="954">
        <v>0</v>
      </c>
      <c r="J31" s="954">
        <v>0</v>
      </c>
      <c r="K31" s="942">
        <v>0</v>
      </c>
      <c r="L31" s="955">
        <v>5000000</v>
      </c>
      <c r="M31" s="956">
        <v>0</v>
      </c>
      <c r="N31" s="921"/>
      <c r="O31" s="921"/>
      <c r="P31" s="921"/>
      <c r="Q31" s="921"/>
      <c r="R31" s="921"/>
      <c r="S31" s="921"/>
      <c r="T31" s="395"/>
    </row>
    <row r="32" spans="1:20">
      <c r="A32" s="951"/>
      <c r="B32" s="952" t="s">
        <v>59</v>
      </c>
      <c r="C32" s="953">
        <v>265325314</v>
      </c>
      <c r="D32" s="954">
        <v>30</v>
      </c>
      <c r="E32" s="955">
        <v>302936000</v>
      </c>
      <c r="F32" s="954">
        <v>30</v>
      </c>
      <c r="G32" s="955">
        <v>303486000</v>
      </c>
      <c r="H32" s="954">
        <v>30</v>
      </c>
      <c r="I32" s="955">
        <v>550000</v>
      </c>
      <c r="J32" s="953">
        <v>181787155</v>
      </c>
      <c r="K32" s="942">
        <v>60</v>
      </c>
      <c r="L32" s="955">
        <v>121698845</v>
      </c>
      <c r="M32" s="944">
        <v>60</v>
      </c>
      <c r="N32" s="921"/>
      <c r="O32" s="921"/>
      <c r="P32" s="921"/>
      <c r="Q32" s="921"/>
      <c r="R32" s="921"/>
      <c r="S32" s="921"/>
      <c r="T32" s="395"/>
    </row>
    <row r="33" spans="1:20">
      <c r="A33" s="945"/>
      <c r="B33" s="946" t="s">
        <v>60</v>
      </c>
      <c r="C33" s="948">
        <v>0</v>
      </c>
      <c r="D33" s="948"/>
      <c r="E33" s="948"/>
      <c r="F33" s="948"/>
      <c r="G33" s="948"/>
      <c r="H33" s="948"/>
      <c r="I33" s="948"/>
      <c r="J33" s="948">
        <v>0</v>
      </c>
      <c r="K33" s="942"/>
      <c r="L33" s="948"/>
      <c r="M33" s="950"/>
      <c r="N33" s="921"/>
      <c r="O33" s="921"/>
      <c r="P33" s="921"/>
      <c r="Q33" s="921"/>
      <c r="R33" s="921"/>
      <c r="S33" s="921"/>
      <c r="T33" s="395"/>
    </row>
    <row r="34" spans="1:20">
      <c r="A34" s="945"/>
      <c r="B34" s="946" t="s">
        <v>61</v>
      </c>
      <c r="C34" s="948">
        <v>0</v>
      </c>
      <c r="D34" s="948"/>
      <c r="E34" s="948"/>
      <c r="F34" s="948"/>
      <c r="G34" s="948"/>
      <c r="H34" s="948"/>
      <c r="I34" s="948"/>
      <c r="J34" s="948">
        <v>0</v>
      </c>
      <c r="K34" s="942"/>
      <c r="L34" s="948"/>
      <c r="M34" s="950"/>
      <c r="N34" s="921"/>
      <c r="O34" s="921"/>
      <c r="P34" s="921"/>
      <c r="Q34" s="921"/>
      <c r="R34" s="921"/>
      <c r="S34" s="921"/>
      <c r="T34" s="395"/>
    </row>
    <row r="35" spans="1:20" ht="15.75" thickBot="1">
      <c r="A35" s="951"/>
      <c r="B35" s="952" t="s">
        <v>62</v>
      </c>
      <c r="C35" s="953">
        <v>265325314</v>
      </c>
      <c r="D35" s="954"/>
      <c r="E35" s="954"/>
      <c r="F35" s="954"/>
      <c r="G35" s="954"/>
      <c r="H35" s="954"/>
      <c r="I35" s="954"/>
      <c r="J35" s="953">
        <v>181787155</v>
      </c>
      <c r="K35" s="942"/>
      <c r="L35" s="954"/>
      <c r="M35" s="956"/>
      <c r="N35" s="921"/>
      <c r="O35" s="921"/>
      <c r="P35" s="921"/>
      <c r="Q35" s="921"/>
      <c r="R35" s="921"/>
      <c r="S35" s="921"/>
      <c r="T35" s="395"/>
    </row>
    <row r="36" spans="1:20" ht="15.75" thickTop="1">
      <c r="A36" s="1972" t="s">
        <v>63</v>
      </c>
      <c r="B36" s="1973"/>
      <c r="C36" s="957"/>
      <c r="D36" s="958"/>
      <c r="E36" s="957"/>
      <c r="F36" s="958"/>
      <c r="G36" s="957"/>
      <c r="H36" s="958"/>
      <c r="I36" s="959"/>
      <c r="J36" s="957"/>
      <c r="K36" s="942"/>
      <c r="L36" s="957"/>
      <c r="M36" s="960"/>
      <c r="N36" s="921"/>
      <c r="O36" s="921"/>
      <c r="P36" s="921"/>
      <c r="Q36" s="921"/>
      <c r="R36" s="921"/>
      <c r="S36" s="921"/>
      <c r="T36" s="395"/>
    </row>
    <row r="37" spans="1:20">
      <c r="A37" s="936" t="s">
        <v>35</v>
      </c>
      <c r="B37" s="937" t="s">
        <v>29</v>
      </c>
      <c r="C37" s="932"/>
      <c r="D37" s="933"/>
      <c r="E37" s="932"/>
      <c r="F37" s="933"/>
      <c r="G37" s="932"/>
      <c r="H37" s="933"/>
      <c r="I37" s="938"/>
      <c r="J37" s="932"/>
      <c r="K37" s="942"/>
      <c r="L37" s="932"/>
      <c r="M37" s="935"/>
      <c r="N37" s="921"/>
      <c r="O37" s="921"/>
      <c r="P37" s="921"/>
      <c r="Q37" s="921"/>
      <c r="R37" s="921"/>
      <c r="S37" s="921"/>
      <c r="T37" s="395"/>
    </row>
    <row r="38" spans="1:20" ht="28.5">
      <c r="A38" s="939"/>
      <c r="B38" s="961" t="s">
        <v>64</v>
      </c>
      <c r="C38" s="953">
        <v>261245314</v>
      </c>
      <c r="D38" s="954">
        <v>99</v>
      </c>
      <c r="E38" s="955">
        <v>297936000</v>
      </c>
      <c r="F38" s="954">
        <v>98</v>
      </c>
      <c r="G38" s="955">
        <v>298486000</v>
      </c>
      <c r="H38" s="954">
        <v>98</v>
      </c>
      <c r="I38" s="955">
        <v>550000</v>
      </c>
      <c r="J38" s="953">
        <v>181787155</v>
      </c>
      <c r="K38" s="942">
        <v>61</v>
      </c>
      <c r="L38" s="955">
        <v>116698845</v>
      </c>
      <c r="M38" s="944">
        <v>61</v>
      </c>
      <c r="N38" s="921"/>
      <c r="O38" s="921"/>
      <c r="P38" s="921"/>
      <c r="Q38" s="921"/>
      <c r="R38" s="921"/>
      <c r="S38" s="921"/>
      <c r="T38" s="395"/>
    </row>
    <row r="39" spans="1:20">
      <c r="A39" s="939" t="s">
        <v>65</v>
      </c>
      <c r="B39" s="962" t="s">
        <v>66</v>
      </c>
      <c r="C39" s="942"/>
      <c r="D39" s="942"/>
      <c r="E39" s="942"/>
      <c r="F39" s="942"/>
      <c r="G39" s="942"/>
      <c r="H39" s="942"/>
      <c r="I39" s="942"/>
      <c r="J39" s="942"/>
      <c r="K39" s="942"/>
      <c r="L39" s="954">
        <v>0</v>
      </c>
      <c r="M39" s="944"/>
      <c r="N39" s="921"/>
      <c r="O39" s="921"/>
      <c r="P39" s="921"/>
      <c r="Q39" s="921"/>
      <c r="R39" s="921"/>
      <c r="S39" s="921"/>
      <c r="T39" s="395"/>
    </row>
    <row r="40" spans="1:20" ht="30">
      <c r="A40" s="939" t="s">
        <v>194</v>
      </c>
      <c r="B40" s="962" t="s">
        <v>195</v>
      </c>
      <c r="C40" s="941">
        <v>261245314</v>
      </c>
      <c r="D40" s="942">
        <v>99</v>
      </c>
      <c r="E40" s="943">
        <v>297936000</v>
      </c>
      <c r="F40" s="942">
        <v>98</v>
      </c>
      <c r="G40" s="943">
        <v>298486000</v>
      </c>
      <c r="H40" s="942">
        <v>98</v>
      </c>
      <c r="I40" s="943">
        <v>550000</v>
      </c>
      <c r="J40" s="941">
        <v>181787155</v>
      </c>
      <c r="K40" s="942">
        <v>61</v>
      </c>
      <c r="L40" s="955">
        <v>116698845</v>
      </c>
      <c r="M40" s="944">
        <v>61</v>
      </c>
      <c r="N40" s="921"/>
      <c r="O40" s="921"/>
      <c r="P40" s="921"/>
      <c r="Q40" s="921"/>
      <c r="R40" s="921"/>
      <c r="S40" s="921"/>
      <c r="T40" s="395"/>
    </row>
    <row r="41" spans="1:20" ht="28.5">
      <c r="A41" s="939"/>
      <c r="B41" s="961" t="s">
        <v>67</v>
      </c>
      <c r="C41" s="953">
        <v>4080000</v>
      </c>
      <c r="D41" s="954">
        <v>2</v>
      </c>
      <c r="E41" s="955">
        <v>5000000</v>
      </c>
      <c r="F41" s="954">
        <v>2</v>
      </c>
      <c r="G41" s="955">
        <v>5000000</v>
      </c>
      <c r="H41" s="954">
        <v>2</v>
      </c>
      <c r="I41" s="954">
        <v>0</v>
      </c>
      <c r="J41" s="954">
        <v>0</v>
      </c>
      <c r="K41" s="942">
        <v>0</v>
      </c>
      <c r="L41" s="955">
        <v>5000000</v>
      </c>
      <c r="M41" s="956">
        <v>0</v>
      </c>
      <c r="N41" s="921"/>
      <c r="O41" s="921"/>
      <c r="P41" s="921"/>
      <c r="Q41" s="921"/>
      <c r="R41" s="921"/>
      <c r="S41" s="921"/>
      <c r="T41" s="395"/>
    </row>
    <row r="42" spans="1:20">
      <c r="A42" s="939" t="s">
        <v>65</v>
      </c>
      <c r="B42" s="962" t="s">
        <v>66</v>
      </c>
      <c r="C42" s="942"/>
      <c r="D42" s="942"/>
      <c r="E42" s="942"/>
      <c r="F42" s="942"/>
      <c r="G42" s="942"/>
      <c r="H42" s="942"/>
      <c r="I42" s="942"/>
      <c r="J42" s="942"/>
      <c r="K42" s="942"/>
      <c r="L42" s="942"/>
      <c r="M42" s="944"/>
      <c r="N42" s="921"/>
      <c r="O42" s="921"/>
      <c r="P42" s="921"/>
      <c r="Q42" s="921"/>
      <c r="R42" s="921"/>
      <c r="S42" s="921"/>
      <c r="T42" s="395"/>
    </row>
    <row r="43" spans="1:20">
      <c r="A43" s="939" t="s">
        <v>196</v>
      </c>
      <c r="B43" s="962" t="s">
        <v>197</v>
      </c>
      <c r="C43" s="941">
        <v>4080000</v>
      </c>
      <c r="D43" s="942">
        <v>2</v>
      </c>
      <c r="E43" s="943">
        <v>5000000</v>
      </c>
      <c r="F43" s="942">
        <v>2</v>
      </c>
      <c r="G43" s="943">
        <v>5000000</v>
      </c>
      <c r="H43" s="942">
        <v>2</v>
      </c>
      <c r="I43" s="942">
        <v>0</v>
      </c>
      <c r="J43" s="942">
        <v>0</v>
      </c>
      <c r="K43" s="942">
        <v>0</v>
      </c>
      <c r="L43" s="943">
        <v>5000000</v>
      </c>
      <c r="M43" s="944">
        <v>0</v>
      </c>
      <c r="N43" s="921"/>
      <c r="O43" s="921"/>
      <c r="P43" s="921"/>
      <c r="Q43" s="921"/>
      <c r="R43" s="921"/>
      <c r="S43" s="921"/>
      <c r="T43" s="395"/>
    </row>
    <row r="44" spans="1:20" ht="42.75">
      <c r="A44" s="939"/>
      <c r="B44" s="963" t="s">
        <v>56</v>
      </c>
      <c r="C44" s="947">
        <v>4080000</v>
      </c>
      <c r="D44" s="948">
        <v>2</v>
      </c>
      <c r="E44" s="949">
        <v>5000000</v>
      </c>
      <c r="F44" s="948">
        <v>2</v>
      </c>
      <c r="G44" s="949">
        <v>5000000</v>
      </c>
      <c r="H44" s="948">
        <v>2</v>
      </c>
      <c r="I44" s="948">
        <v>0</v>
      </c>
      <c r="J44" s="948">
        <v>0</v>
      </c>
      <c r="K44" s="942">
        <v>0</v>
      </c>
      <c r="L44" s="949">
        <v>5000000</v>
      </c>
      <c r="M44" s="950">
        <v>0</v>
      </c>
      <c r="N44" s="921"/>
      <c r="O44" s="921"/>
      <c r="P44" s="921"/>
      <c r="Q44" s="921"/>
      <c r="R44" s="921"/>
      <c r="S44" s="921"/>
      <c r="T44" s="395"/>
    </row>
    <row r="45" spans="1:20">
      <c r="A45" s="939" t="s">
        <v>65</v>
      </c>
      <c r="B45" s="962" t="s">
        <v>66</v>
      </c>
      <c r="C45" s="942"/>
      <c r="D45" s="942"/>
      <c r="E45" s="942"/>
      <c r="F45" s="942"/>
      <c r="G45" s="942"/>
      <c r="H45" s="942"/>
      <c r="I45" s="942"/>
      <c r="J45" s="942"/>
      <c r="K45" s="942"/>
      <c r="L45" s="942"/>
      <c r="M45" s="944"/>
      <c r="N45" s="921"/>
      <c r="O45" s="921"/>
      <c r="P45" s="921"/>
      <c r="Q45" s="921"/>
      <c r="R45" s="921"/>
      <c r="S45" s="921"/>
      <c r="T45" s="395"/>
    </row>
    <row r="46" spans="1:20" ht="42.75">
      <c r="A46" s="939"/>
      <c r="B46" s="963" t="s">
        <v>57</v>
      </c>
      <c r="C46" s="948">
        <v>0</v>
      </c>
      <c r="D46" s="948">
        <v>0</v>
      </c>
      <c r="E46" s="948">
        <v>0</v>
      </c>
      <c r="F46" s="948">
        <v>0</v>
      </c>
      <c r="G46" s="948">
        <v>0</v>
      </c>
      <c r="H46" s="948">
        <v>0</v>
      </c>
      <c r="I46" s="948">
        <v>0</v>
      </c>
      <c r="J46" s="948">
        <v>0</v>
      </c>
      <c r="K46" s="942"/>
      <c r="L46" s="948">
        <v>0</v>
      </c>
      <c r="M46" s="950">
        <v>0</v>
      </c>
      <c r="N46" s="921"/>
      <c r="O46" s="921"/>
      <c r="P46" s="921"/>
      <c r="Q46" s="921"/>
      <c r="R46" s="921"/>
      <c r="S46" s="921"/>
      <c r="T46" s="395"/>
    </row>
    <row r="47" spans="1:20">
      <c r="A47" s="939" t="s">
        <v>65</v>
      </c>
      <c r="B47" s="962" t="s">
        <v>66</v>
      </c>
      <c r="C47" s="942"/>
      <c r="D47" s="942"/>
      <c r="E47" s="942"/>
      <c r="F47" s="942"/>
      <c r="G47" s="942"/>
      <c r="H47" s="942"/>
      <c r="I47" s="942"/>
      <c r="J47" s="942"/>
      <c r="K47" s="942"/>
      <c r="L47" s="942"/>
      <c r="M47" s="944"/>
      <c r="N47" s="921"/>
      <c r="O47" s="921"/>
      <c r="P47" s="921"/>
      <c r="Q47" s="921"/>
      <c r="R47" s="921"/>
      <c r="S47" s="921"/>
      <c r="T47" s="395"/>
    </row>
    <row r="48" spans="1:20">
      <c r="A48" s="939" t="s">
        <v>65</v>
      </c>
      <c r="B48" s="962" t="s">
        <v>66</v>
      </c>
      <c r="C48" s="942"/>
      <c r="D48" s="942"/>
      <c r="E48" s="942"/>
      <c r="F48" s="942"/>
      <c r="G48" s="942"/>
      <c r="H48" s="942"/>
      <c r="I48" s="942"/>
      <c r="J48" s="942"/>
      <c r="K48" s="942"/>
      <c r="L48" s="942"/>
      <c r="M48" s="944"/>
      <c r="N48" s="921"/>
      <c r="O48" s="921"/>
      <c r="P48" s="921"/>
      <c r="Q48" s="921"/>
      <c r="R48" s="921"/>
      <c r="S48" s="921"/>
      <c r="T48" s="395"/>
    </row>
    <row r="49" spans="1:20" ht="29.25" thickBot="1">
      <c r="A49" s="939"/>
      <c r="B49" s="964" t="s">
        <v>62</v>
      </c>
      <c r="C49" s="965">
        <v>265325314</v>
      </c>
      <c r="D49" s="966"/>
      <c r="E49" s="967">
        <v>302936000</v>
      </c>
      <c r="F49" s="966"/>
      <c r="G49" s="967">
        <v>303486000</v>
      </c>
      <c r="H49" s="966"/>
      <c r="I49" s="967">
        <v>550000</v>
      </c>
      <c r="J49" s="965">
        <v>181787155</v>
      </c>
      <c r="K49" s="942">
        <v>60</v>
      </c>
      <c r="L49" s="967">
        <v>121698845</v>
      </c>
      <c r="M49" s="942"/>
      <c r="N49" s="921"/>
      <c r="O49" s="921"/>
      <c r="P49" s="921"/>
      <c r="Q49" s="921"/>
      <c r="R49" s="921"/>
      <c r="S49" s="921"/>
      <c r="T49" s="395"/>
    </row>
    <row r="50" spans="1:20" ht="15.75" thickTop="1">
      <c r="A50" s="1894"/>
      <c r="B50" s="1894"/>
      <c r="C50" s="1894"/>
      <c r="D50" s="1894"/>
      <c r="E50" s="1894"/>
      <c r="F50" s="1894"/>
      <c r="G50" s="1894"/>
      <c r="H50" s="1894"/>
      <c r="I50" s="1894"/>
      <c r="J50" s="1894"/>
      <c r="K50" s="1894"/>
      <c r="L50" s="1894"/>
      <c r="M50" s="1894"/>
      <c r="N50" s="921"/>
      <c r="O50" s="921"/>
      <c r="P50" s="921"/>
      <c r="Q50" s="921"/>
      <c r="R50" s="921"/>
      <c r="S50" s="921"/>
      <c r="T50" s="395"/>
    </row>
    <row r="51" spans="1:20" ht="45" customHeight="1">
      <c r="A51" s="968"/>
      <c r="B51" s="1974" t="s">
        <v>586</v>
      </c>
      <c r="C51" s="969" t="s">
        <v>577</v>
      </c>
      <c r="D51" s="969"/>
      <c r="E51" s="922"/>
      <c r="F51" s="1976" t="s">
        <v>576</v>
      </c>
      <c r="G51" s="969" t="s">
        <v>577</v>
      </c>
      <c r="H51" s="1978"/>
      <c r="I51" s="1979"/>
      <c r="J51" s="922"/>
      <c r="K51" s="922"/>
      <c r="L51" s="922"/>
      <c r="M51" s="922"/>
      <c r="N51" s="921"/>
      <c r="O51" s="921"/>
      <c r="P51" s="921"/>
      <c r="Q51" s="921"/>
      <c r="R51" s="921"/>
      <c r="S51" s="921"/>
      <c r="T51" s="395"/>
    </row>
    <row r="52" spans="1:20">
      <c r="A52" s="921"/>
      <c r="B52" s="1975"/>
      <c r="C52" s="970" t="s">
        <v>579</v>
      </c>
      <c r="D52" s="970"/>
      <c r="E52" s="921"/>
      <c r="F52" s="1977"/>
      <c r="G52" s="970" t="s">
        <v>579</v>
      </c>
      <c r="H52" s="1980"/>
      <c r="I52" s="1981"/>
      <c r="J52" s="921"/>
      <c r="K52" s="921"/>
      <c r="L52" s="921"/>
      <c r="M52" s="921"/>
      <c r="N52" s="921"/>
      <c r="O52" s="921"/>
      <c r="P52" s="921"/>
      <c r="Q52" s="921"/>
      <c r="R52" s="921"/>
      <c r="S52" s="921"/>
      <c r="T52" s="395"/>
    </row>
    <row r="53" spans="1:20">
      <c r="A53" s="921"/>
      <c r="B53" s="1975"/>
      <c r="C53" s="970" t="s">
        <v>580</v>
      </c>
      <c r="D53" s="970"/>
      <c r="E53" s="921"/>
      <c r="F53" s="1977"/>
      <c r="G53" s="970" t="s">
        <v>580</v>
      </c>
      <c r="H53" s="1980"/>
      <c r="I53" s="1981"/>
      <c r="J53" s="921"/>
      <c r="K53" s="921"/>
      <c r="L53" s="921"/>
      <c r="M53" s="921"/>
      <c r="N53" s="921"/>
      <c r="O53" s="921"/>
      <c r="P53" s="921"/>
      <c r="Q53" s="921"/>
      <c r="R53" s="921"/>
      <c r="S53" s="921"/>
      <c r="T53" s="395"/>
    </row>
    <row r="54" spans="1:20" ht="24.75" customHeight="1">
      <c r="A54" s="921"/>
      <c r="B54" s="921"/>
      <c r="C54" s="921"/>
      <c r="D54" s="921"/>
      <c r="E54" s="921"/>
      <c r="F54" s="921"/>
      <c r="G54" s="921"/>
      <c r="H54" s="921"/>
      <c r="I54" s="921"/>
      <c r="J54" s="921"/>
      <c r="K54" s="921"/>
      <c r="L54" s="921"/>
      <c r="M54" s="921"/>
      <c r="N54" s="921"/>
      <c r="O54" s="921"/>
      <c r="P54" s="921"/>
      <c r="Q54" s="921"/>
      <c r="R54" s="921"/>
      <c r="S54" s="921"/>
      <c r="T54" s="395"/>
    </row>
    <row r="55" spans="1:20" ht="20.100000000000001" customHeight="1">
      <c r="A55" s="1927" t="s">
        <v>68</v>
      </c>
      <c r="B55" s="1927"/>
      <c r="C55" s="1927"/>
      <c r="D55" s="1927"/>
      <c r="E55" s="1927"/>
      <c r="F55" s="1927"/>
      <c r="G55" s="1927"/>
      <c r="H55" s="1927"/>
      <c r="I55" s="1927"/>
      <c r="J55" s="1927"/>
      <c r="K55" s="1927"/>
      <c r="L55" s="1927"/>
      <c r="M55" s="1927"/>
      <c r="N55" s="1927"/>
      <c r="O55" s="1927"/>
      <c r="P55" s="1927"/>
      <c r="Q55" s="1927"/>
      <c r="R55" s="971"/>
      <c r="S55" s="971"/>
      <c r="T55" s="395"/>
    </row>
    <row r="56" spans="1:20" ht="20.100000000000001" customHeight="1" thickBot="1">
      <c r="A56" s="1995" t="s">
        <v>582</v>
      </c>
      <c r="B56" s="1995"/>
      <c r="C56" s="1995"/>
      <c r="D56" s="1995"/>
      <c r="E56" s="1995"/>
      <c r="F56" s="1995"/>
      <c r="G56" s="1995"/>
      <c r="H56" s="1995"/>
      <c r="I56" s="1995"/>
      <c r="J56" s="1995"/>
      <c r="K56" s="1995"/>
      <c r="L56" s="1995"/>
      <c r="M56" s="1995"/>
      <c r="N56" s="1995"/>
      <c r="O56" s="1995"/>
      <c r="P56" s="1995"/>
      <c r="Q56" s="1995"/>
      <c r="R56" s="1995"/>
      <c r="S56" s="1995"/>
      <c r="T56" s="395"/>
    </row>
    <row r="57" spans="1:20" ht="20.100000000000001" customHeight="1" thickTop="1">
      <c r="A57" s="1996" t="s">
        <v>0</v>
      </c>
      <c r="B57" s="1999" t="s">
        <v>28</v>
      </c>
      <c r="C57" s="2002" t="s">
        <v>45</v>
      </c>
      <c r="D57" s="2003"/>
      <c r="E57" s="1999" t="s">
        <v>1</v>
      </c>
      <c r="F57" s="2008" t="s">
        <v>2</v>
      </c>
      <c r="G57" s="1999" t="s">
        <v>3</v>
      </c>
      <c r="H57" s="2002" t="s">
        <v>4</v>
      </c>
      <c r="I57" s="2012" t="s">
        <v>5</v>
      </c>
      <c r="J57" s="2013"/>
      <c r="K57" s="2013"/>
      <c r="L57" s="2013"/>
      <c r="M57" s="2013"/>
      <c r="N57" s="2013"/>
      <c r="O57" s="2013"/>
      <c r="P57" s="2013"/>
      <c r="Q57" s="2013"/>
      <c r="R57" s="2013"/>
      <c r="S57" s="2014"/>
      <c r="T57" s="395"/>
    </row>
    <row r="58" spans="1:20" ht="20.100000000000001" customHeight="1">
      <c r="A58" s="1997"/>
      <c r="B58" s="2000"/>
      <c r="C58" s="2004"/>
      <c r="D58" s="2005"/>
      <c r="E58" s="2000"/>
      <c r="F58" s="2009"/>
      <c r="G58" s="2011"/>
      <c r="H58" s="2004"/>
      <c r="I58" s="972">
        <v>230</v>
      </c>
      <c r="J58" s="972">
        <v>231</v>
      </c>
      <c r="K58" s="972">
        <v>600</v>
      </c>
      <c r="L58" s="972">
        <v>601</v>
      </c>
      <c r="M58" s="972">
        <v>602</v>
      </c>
      <c r="N58" s="972">
        <v>603</v>
      </c>
      <c r="O58" s="972">
        <v>604</v>
      </c>
      <c r="P58" s="972">
        <v>605</v>
      </c>
      <c r="Q58" s="1993">
        <v>606</v>
      </c>
      <c r="R58" s="1994"/>
      <c r="S58" s="973" t="s">
        <v>6</v>
      </c>
      <c r="T58" s="395"/>
    </row>
    <row r="59" spans="1:20" ht="38.25" customHeight="1">
      <c r="A59" s="1998"/>
      <c r="B59" s="2001"/>
      <c r="C59" s="2006"/>
      <c r="D59" s="2007"/>
      <c r="E59" s="2001"/>
      <c r="F59" s="2010"/>
      <c r="G59" s="974" t="s">
        <v>7</v>
      </c>
      <c r="H59" s="2006"/>
      <c r="I59" s="975" t="s">
        <v>69</v>
      </c>
      <c r="J59" s="975" t="s">
        <v>70</v>
      </c>
      <c r="K59" s="975" t="s">
        <v>8</v>
      </c>
      <c r="L59" s="975" t="s">
        <v>71</v>
      </c>
      <c r="M59" s="975" t="s">
        <v>72</v>
      </c>
      <c r="N59" s="975" t="s">
        <v>73</v>
      </c>
      <c r="O59" s="975" t="s">
        <v>74</v>
      </c>
      <c r="P59" s="975" t="s">
        <v>75</v>
      </c>
      <c r="Q59" s="1991" t="s">
        <v>9</v>
      </c>
      <c r="R59" s="1992"/>
      <c r="S59" s="976" t="s">
        <v>6</v>
      </c>
      <c r="T59" s="395"/>
    </row>
    <row r="60" spans="1:20" ht="20.100000000000001" customHeight="1">
      <c r="A60" s="977">
        <v>14</v>
      </c>
      <c r="B60" s="978">
        <v>3350</v>
      </c>
      <c r="C60" s="1961" t="s">
        <v>193</v>
      </c>
      <c r="D60" s="1962"/>
      <c r="E60" s="979">
        <v>1</v>
      </c>
      <c r="F60" s="980" t="s">
        <v>10</v>
      </c>
      <c r="G60" s="979">
        <v>2025</v>
      </c>
      <c r="H60" s="981" t="s">
        <v>11</v>
      </c>
      <c r="I60" s="982">
        <v>0</v>
      </c>
      <c r="J60" s="983">
        <v>5000000</v>
      </c>
      <c r="K60" s="983">
        <v>226000000</v>
      </c>
      <c r="L60" s="983">
        <v>40036000</v>
      </c>
      <c r="M60" s="983">
        <v>31900000</v>
      </c>
      <c r="N60" s="982">
        <v>0</v>
      </c>
      <c r="O60" s="982">
        <v>0</v>
      </c>
      <c r="P60" s="982">
        <v>0</v>
      </c>
      <c r="Q60" s="1965">
        <v>0</v>
      </c>
      <c r="R60" s="1966"/>
      <c r="S60" s="984">
        <v>302936000</v>
      </c>
      <c r="T60" s="395"/>
    </row>
    <row r="61" spans="1:20" ht="20.100000000000001" customHeight="1">
      <c r="A61" s="977">
        <v>14</v>
      </c>
      <c r="B61" s="978">
        <v>3350</v>
      </c>
      <c r="C61" s="1961" t="s">
        <v>193</v>
      </c>
      <c r="D61" s="1962"/>
      <c r="E61" s="979">
        <v>1</v>
      </c>
      <c r="F61" s="980" t="s">
        <v>10</v>
      </c>
      <c r="G61" s="979">
        <v>2025</v>
      </c>
      <c r="H61" s="981" t="s">
        <v>12</v>
      </c>
      <c r="I61" s="982">
        <v>0</v>
      </c>
      <c r="J61" s="983">
        <v>5000000</v>
      </c>
      <c r="K61" s="983">
        <v>226000000</v>
      </c>
      <c r="L61" s="983">
        <v>40036000</v>
      </c>
      <c r="M61" s="983">
        <v>31852000</v>
      </c>
      <c r="N61" s="982">
        <v>0</v>
      </c>
      <c r="O61" s="982">
        <v>0</v>
      </c>
      <c r="P61" s="982">
        <v>0</v>
      </c>
      <c r="Q61" s="1963">
        <v>598000</v>
      </c>
      <c r="R61" s="1964"/>
      <c r="S61" s="984">
        <v>303486000</v>
      </c>
      <c r="T61" s="395"/>
    </row>
    <row r="62" spans="1:20" ht="20.100000000000001" customHeight="1">
      <c r="A62" s="977">
        <v>14</v>
      </c>
      <c r="B62" s="978">
        <v>3350</v>
      </c>
      <c r="C62" s="1961" t="s">
        <v>193</v>
      </c>
      <c r="D62" s="1962"/>
      <c r="E62" s="979">
        <v>1</v>
      </c>
      <c r="F62" s="980" t="s">
        <v>10</v>
      </c>
      <c r="G62" s="979">
        <v>2025</v>
      </c>
      <c r="H62" s="981" t="s">
        <v>13</v>
      </c>
      <c r="I62" s="982">
        <v>0</v>
      </c>
      <c r="J62" s="982">
        <v>0</v>
      </c>
      <c r="K62" s="983">
        <v>143704255</v>
      </c>
      <c r="L62" s="983">
        <v>23366279</v>
      </c>
      <c r="M62" s="983">
        <v>14409731</v>
      </c>
      <c r="N62" s="982">
        <v>0</v>
      </c>
      <c r="O62" s="982">
        <v>0</v>
      </c>
      <c r="P62" s="982">
        <v>0</v>
      </c>
      <c r="Q62" s="1963">
        <v>306890</v>
      </c>
      <c r="R62" s="1964"/>
      <c r="S62" s="984">
        <v>181787155</v>
      </c>
      <c r="T62" s="395"/>
    </row>
    <row r="63" spans="1:20" ht="20.100000000000001" customHeight="1">
      <c r="A63" s="977">
        <v>14</v>
      </c>
      <c r="B63" s="978">
        <v>3350</v>
      </c>
      <c r="C63" s="1961" t="s">
        <v>193</v>
      </c>
      <c r="D63" s="1962"/>
      <c r="E63" s="979">
        <v>1</v>
      </c>
      <c r="F63" s="980" t="s">
        <v>10</v>
      </c>
      <c r="G63" s="979">
        <v>2025</v>
      </c>
      <c r="H63" s="981" t="s">
        <v>14</v>
      </c>
      <c r="I63" s="982">
        <v>0</v>
      </c>
      <c r="J63" s="982">
        <v>0</v>
      </c>
      <c r="K63" s="982">
        <v>0</v>
      </c>
      <c r="L63" s="982">
        <v>0</v>
      </c>
      <c r="M63" s="983">
        <v>3706702</v>
      </c>
      <c r="N63" s="982">
        <v>0</v>
      </c>
      <c r="O63" s="982">
        <v>0</v>
      </c>
      <c r="P63" s="982">
        <v>0</v>
      </c>
      <c r="Q63" s="1965">
        <v>0</v>
      </c>
      <c r="R63" s="1966"/>
      <c r="S63" s="984">
        <v>3706702</v>
      </c>
      <c r="T63" s="395"/>
    </row>
    <row r="64" spans="1:20" ht="20.100000000000001" customHeight="1">
      <c r="A64" s="977">
        <v>14</v>
      </c>
      <c r="B64" s="978">
        <v>3350</v>
      </c>
      <c r="C64" s="1961" t="s">
        <v>193</v>
      </c>
      <c r="D64" s="1962"/>
      <c r="E64" s="979"/>
      <c r="F64" s="980" t="s">
        <v>6</v>
      </c>
      <c r="G64" s="979">
        <v>2025</v>
      </c>
      <c r="H64" s="981" t="s">
        <v>11</v>
      </c>
      <c r="I64" s="982">
        <v>0</v>
      </c>
      <c r="J64" s="983">
        <v>5000000</v>
      </c>
      <c r="K64" s="983">
        <v>226000000</v>
      </c>
      <c r="L64" s="983">
        <v>40036000</v>
      </c>
      <c r="M64" s="983">
        <v>31900000</v>
      </c>
      <c r="N64" s="982">
        <v>0</v>
      </c>
      <c r="O64" s="982">
        <v>0</v>
      </c>
      <c r="P64" s="982">
        <v>0</v>
      </c>
      <c r="Q64" s="1965">
        <v>0</v>
      </c>
      <c r="R64" s="1966"/>
      <c r="S64" s="984">
        <v>302936000</v>
      </c>
      <c r="T64" s="395"/>
    </row>
    <row r="65" spans="1:20" ht="20.100000000000001" customHeight="1">
      <c r="A65" s="977">
        <v>14</v>
      </c>
      <c r="B65" s="978">
        <v>3350</v>
      </c>
      <c r="C65" s="1961" t="s">
        <v>193</v>
      </c>
      <c r="D65" s="1962"/>
      <c r="E65" s="979"/>
      <c r="F65" s="980" t="s">
        <v>6</v>
      </c>
      <c r="G65" s="979">
        <v>2025</v>
      </c>
      <c r="H65" s="981" t="s">
        <v>12</v>
      </c>
      <c r="I65" s="982">
        <v>0</v>
      </c>
      <c r="J65" s="983">
        <v>5000000</v>
      </c>
      <c r="K65" s="983">
        <v>226000000</v>
      </c>
      <c r="L65" s="983">
        <v>40036000</v>
      </c>
      <c r="M65" s="983">
        <v>31852000</v>
      </c>
      <c r="N65" s="982">
        <v>0</v>
      </c>
      <c r="O65" s="982">
        <v>0</v>
      </c>
      <c r="P65" s="982">
        <v>0</v>
      </c>
      <c r="Q65" s="1963">
        <v>598000</v>
      </c>
      <c r="R65" s="1964"/>
      <c r="S65" s="984">
        <v>303486000</v>
      </c>
      <c r="T65" s="395"/>
    </row>
    <row r="66" spans="1:20" ht="20.100000000000001" customHeight="1">
      <c r="A66" s="977">
        <v>14</v>
      </c>
      <c r="B66" s="978">
        <v>3350</v>
      </c>
      <c r="C66" s="1961" t="s">
        <v>193</v>
      </c>
      <c r="D66" s="1962"/>
      <c r="E66" s="979"/>
      <c r="F66" s="980" t="s">
        <v>6</v>
      </c>
      <c r="G66" s="979">
        <v>2025</v>
      </c>
      <c r="H66" s="981" t="s">
        <v>13</v>
      </c>
      <c r="I66" s="982">
        <v>0</v>
      </c>
      <c r="J66" s="982">
        <v>0</v>
      </c>
      <c r="K66" s="983">
        <v>143704255</v>
      </c>
      <c r="L66" s="983">
        <v>23366279</v>
      </c>
      <c r="M66" s="983">
        <v>14409731</v>
      </c>
      <c r="N66" s="982">
        <v>0</v>
      </c>
      <c r="O66" s="982">
        <v>0</v>
      </c>
      <c r="P66" s="982">
        <v>0</v>
      </c>
      <c r="Q66" s="1963">
        <v>306890</v>
      </c>
      <c r="R66" s="1964"/>
      <c r="S66" s="984">
        <v>181787155</v>
      </c>
      <c r="T66" s="395"/>
    </row>
    <row r="67" spans="1:20" ht="20.100000000000001" customHeight="1">
      <c r="A67" s="977">
        <v>14</v>
      </c>
      <c r="B67" s="978">
        <v>3350</v>
      </c>
      <c r="C67" s="1961" t="s">
        <v>193</v>
      </c>
      <c r="D67" s="1962"/>
      <c r="E67" s="979"/>
      <c r="F67" s="980" t="s">
        <v>6</v>
      </c>
      <c r="G67" s="979">
        <v>2025</v>
      </c>
      <c r="H67" s="981" t="s">
        <v>14</v>
      </c>
      <c r="I67" s="982">
        <v>0</v>
      </c>
      <c r="J67" s="982">
        <v>0</v>
      </c>
      <c r="K67" s="982">
        <v>0</v>
      </c>
      <c r="L67" s="982">
        <v>0</v>
      </c>
      <c r="M67" s="983">
        <v>3706702</v>
      </c>
      <c r="N67" s="982">
        <v>0</v>
      </c>
      <c r="O67" s="982">
        <v>0</v>
      </c>
      <c r="P67" s="982">
        <v>0</v>
      </c>
      <c r="Q67" s="1965">
        <v>0</v>
      </c>
      <c r="R67" s="1966"/>
      <c r="S67" s="984">
        <v>3706702</v>
      </c>
      <c r="T67" s="395"/>
    </row>
    <row r="68" spans="1:20" ht="20.100000000000001" customHeight="1">
      <c r="A68" s="977">
        <v>14</v>
      </c>
      <c r="B68" s="978">
        <v>3350</v>
      </c>
      <c r="C68" s="1961" t="s">
        <v>15</v>
      </c>
      <c r="D68" s="1962"/>
      <c r="E68" s="979"/>
      <c r="F68" s="980"/>
      <c r="G68" s="979">
        <v>2025</v>
      </c>
      <c r="H68" s="981"/>
      <c r="I68" s="982">
        <v>0</v>
      </c>
      <c r="J68" s="983">
        <v>5000000</v>
      </c>
      <c r="K68" s="983">
        <v>82295745</v>
      </c>
      <c r="L68" s="983">
        <v>16669721</v>
      </c>
      <c r="M68" s="983">
        <v>17490269</v>
      </c>
      <c r="N68" s="982">
        <v>0</v>
      </c>
      <c r="O68" s="982">
        <v>0</v>
      </c>
      <c r="P68" s="982">
        <v>0</v>
      </c>
      <c r="Q68" s="1963">
        <v>309310</v>
      </c>
      <c r="R68" s="1964"/>
      <c r="S68" s="984">
        <v>121455735</v>
      </c>
      <c r="T68" s="395"/>
    </row>
    <row r="69" spans="1:20" ht="20.100000000000001" customHeight="1">
      <c r="A69" s="977">
        <v>14</v>
      </c>
      <c r="B69" s="978">
        <v>3350</v>
      </c>
      <c r="C69" s="1961" t="s">
        <v>16</v>
      </c>
      <c r="D69" s="1962"/>
      <c r="E69" s="979"/>
      <c r="F69" s="980"/>
      <c r="G69" s="979">
        <v>2025</v>
      </c>
      <c r="H69" s="981"/>
      <c r="I69" s="982">
        <v>0</v>
      </c>
      <c r="J69" s="982">
        <v>0</v>
      </c>
      <c r="K69" s="982">
        <v>64</v>
      </c>
      <c r="L69" s="982">
        <v>58</v>
      </c>
      <c r="M69" s="982">
        <v>45</v>
      </c>
      <c r="N69" s="982">
        <v>0</v>
      </c>
      <c r="O69" s="982">
        <v>0</v>
      </c>
      <c r="P69" s="982">
        <v>0</v>
      </c>
      <c r="Q69" s="1965">
        <v>51</v>
      </c>
      <c r="R69" s="1966"/>
      <c r="S69" s="985">
        <v>60</v>
      </c>
      <c r="T69" s="395"/>
    </row>
    <row r="70" spans="1:20" ht="48" customHeight="1">
      <c r="A70" s="922"/>
      <c r="B70" s="922"/>
      <c r="C70" s="922"/>
      <c r="D70" s="922"/>
      <c r="E70" s="922"/>
      <c r="F70" s="922"/>
      <c r="G70" s="922"/>
      <c r="H70" s="922"/>
      <c r="I70" s="922"/>
      <c r="J70" s="922"/>
      <c r="K70" s="922"/>
      <c r="L70" s="922"/>
      <c r="M70" s="922"/>
      <c r="N70" s="922"/>
      <c r="O70" s="922"/>
      <c r="P70" s="922"/>
      <c r="Q70" s="922"/>
      <c r="R70" s="395"/>
    </row>
    <row r="71" spans="1:20" ht="20.100000000000001" customHeight="1">
      <c r="A71" s="922"/>
      <c r="B71" s="922"/>
      <c r="C71" s="922"/>
      <c r="D71" s="1873" t="s">
        <v>586</v>
      </c>
      <c r="E71" s="986" t="s">
        <v>577</v>
      </c>
      <c r="F71" s="987"/>
      <c r="G71" s="988"/>
      <c r="H71" s="1967" t="s">
        <v>576</v>
      </c>
      <c r="I71" s="989" t="s">
        <v>577</v>
      </c>
      <c r="J71" s="1836"/>
      <c r="K71" s="1837"/>
      <c r="L71" s="922"/>
      <c r="M71" s="922"/>
      <c r="N71" s="922"/>
      <c r="O71" s="922"/>
      <c r="P71" s="922"/>
      <c r="Q71" s="922"/>
      <c r="R71" s="922"/>
      <c r="S71" s="922"/>
      <c r="T71" s="395"/>
    </row>
    <row r="72" spans="1:20" ht="20.100000000000001" customHeight="1">
      <c r="A72" s="922"/>
      <c r="B72" s="922"/>
      <c r="C72" s="922"/>
      <c r="D72" s="1874"/>
      <c r="E72" s="986" t="s">
        <v>579</v>
      </c>
      <c r="F72" s="987"/>
      <c r="G72" s="988"/>
      <c r="H72" s="1968"/>
      <c r="I72" s="989" t="s">
        <v>579</v>
      </c>
      <c r="J72" s="1836"/>
      <c r="K72" s="1837"/>
      <c r="L72" s="922"/>
      <c r="M72" s="922"/>
      <c r="N72" s="922"/>
      <c r="O72" s="922"/>
      <c r="P72" s="922"/>
      <c r="Q72" s="922"/>
      <c r="R72" s="922"/>
      <c r="S72" s="922"/>
      <c r="T72" s="395"/>
    </row>
    <row r="73" spans="1:20" ht="20.100000000000001" customHeight="1">
      <c r="A73" s="922"/>
      <c r="B73" s="922"/>
      <c r="C73" s="922"/>
      <c r="D73" s="1875"/>
      <c r="E73" s="986" t="s">
        <v>580</v>
      </c>
      <c r="F73" s="987"/>
      <c r="G73" s="988"/>
      <c r="H73" s="1969"/>
      <c r="I73" s="989" t="s">
        <v>580</v>
      </c>
      <c r="J73" s="1836"/>
      <c r="K73" s="1837"/>
      <c r="L73" s="922"/>
      <c r="M73" s="922"/>
      <c r="N73" s="922"/>
      <c r="O73" s="922"/>
      <c r="P73" s="922"/>
      <c r="Q73" s="922"/>
      <c r="R73" s="922"/>
      <c r="S73" s="922"/>
      <c r="T73" s="395"/>
    </row>
    <row r="74" spans="1:20" ht="20.100000000000001" customHeight="1">
      <c r="A74" s="921"/>
      <c r="B74" s="921"/>
      <c r="C74" s="921"/>
      <c r="D74" s="921"/>
      <c r="E74" s="921"/>
      <c r="F74" s="921"/>
      <c r="G74" s="921"/>
      <c r="H74" s="921"/>
      <c r="I74" s="921"/>
      <c r="J74" s="921"/>
      <c r="K74" s="921"/>
      <c r="L74" s="921"/>
      <c r="M74" s="921"/>
      <c r="N74" s="921"/>
      <c r="O74" s="921"/>
      <c r="P74" s="921"/>
      <c r="Q74" s="921"/>
      <c r="R74" s="921"/>
      <c r="S74" s="921"/>
      <c r="T74" s="395"/>
    </row>
    <row r="75" spans="1:20" ht="20.100000000000001" customHeight="1">
      <c r="A75" s="921"/>
      <c r="B75" s="921"/>
      <c r="C75" s="921"/>
      <c r="D75" s="921"/>
      <c r="E75" s="921"/>
      <c r="F75" s="921"/>
      <c r="G75" s="921"/>
      <c r="H75" s="921"/>
      <c r="I75" s="921"/>
      <c r="J75" s="921"/>
      <c r="K75" s="921"/>
      <c r="L75" s="921"/>
      <c r="M75" s="921"/>
      <c r="N75" s="921"/>
      <c r="O75" s="921"/>
      <c r="P75" s="921"/>
      <c r="Q75" s="921"/>
      <c r="R75" s="921"/>
      <c r="S75" s="921"/>
      <c r="T75" s="395"/>
    </row>
    <row r="76" spans="1:20" ht="20.100000000000001" customHeight="1">
      <c r="A76" s="1927" t="s">
        <v>78</v>
      </c>
      <c r="B76" s="1927"/>
      <c r="C76" s="1927"/>
      <c r="D76" s="1927"/>
      <c r="E76" s="1927"/>
      <c r="F76" s="1927"/>
      <c r="G76" s="1927"/>
      <c r="H76" s="1927"/>
      <c r="I76" s="1927"/>
      <c r="J76" s="1927"/>
      <c r="K76" s="1927"/>
      <c r="L76" s="1927"/>
      <c r="M76" s="1927"/>
      <c r="N76" s="1927"/>
      <c r="O76" s="1927"/>
      <c r="P76" s="1927"/>
      <c r="Q76" s="1927"/>
      <c r="R76" s="1927"/>
      <c r="S76" s="921"/>
      <c r="T76" s="395"/>
    </row>
    <row r="77" spans="1:20" ht="20.100000000000001" customHeight="1">
      <c r="A77" s="1928" t="s">
        <v>675</v>
      </c>
      <c r="B77" s="1928"/>
      <c r="C77" s="1928"/>
      <c r="D77" s="1928"/>
      <c r="E77" s="1928"/>
      <c r="F77" s="1928"/>
      <c r="G77" s="1928"/>
      <c r="H77" s="1928"/>
      <c r="I77" s="1928"/>
      <c r="J77" s="1928"/>
      <c r="K77" s="1928"/>
      <c r="L77" s="1928"/>
      <c r="M77" s="1928"/>
      <c r="N77" s="1928"/>
      <c r="O77" s="1928"/>
      <c r="P77" s="1928"/>
      <c r="Q77" s="1928"/>
      <c r="R77" s="1928"/>
      <c r="S77" s="921"/>
      <c r="T77" s="395"/>
    </row>
    <row r="78" spans="1:20" ht="20.100000000000001" customHeight="1" thickBot="1">
      <c r="A78" s="1953" t="s">
        <v>17</v>
      </c>
      <c r="B78" s="1953"/>
      <c r="C78" s="1953"/>
      <c r="D78" s="1953"/>
      <c r="E78" s="1953"/>
      <c r="F78" s="1953"/>
      <c r="G78" s="1953"/>
      <c r="H78" s="1953"/>
      <c r="I78" s="1953"/>
      <c r="J78" s="1953"/>
      <c r="K78" s="1953"/>
      <c r="L78" s="1953"/>
      <c r="M78" s="1953"/>
      <c r="N78" s="1953"/>
      <c r="O78" s="1953"/>
      <c r="P78" s="1953"/>
      <c r="Q78" s="1953"/>
      <c r="R78" s="1953"/>
      <c r="S78" s="921"/>
      <c r="T78" s="395"/>
    </row>
    <row r="79" spans="1:20" ht="20.100000000000001" customHeight="1" thickTop="1">
      <c r="A79" s="990" t="s">
        <v>18</v>
      </c>
      <c r="B79" s="1954" t="s">
        <v>19</v>
      </c>
      <c r="C79" s="1954"/>
      <c r="D79" s="1954"/>
      <c r="E79" s="991" t="s">
        <v>20</v>
      </c>
      <c r="F79" s="992">
        <v>14</v>
      </c>
      <c r="G79" s="1955"/>
      <c r="H79" s="1954"/>
      <c r="I79" s="1956"/>
      <c r="J79" s="1955"/>
      <c r="K79" s="1954"/>
      <c r="L79" s="1954"/>
      <c r="M79" s="1954"/>
      <c r="N79" s="1954"/>
      <c r="O79" s="1954"/>
      <c r="P79" s="1954"/>
      <c r="Q79" s="1954"/>
      <c r="R79" s="1954"/>
      <c r="S79" s="921"/>
      <c r="T79" s="395"/>
    </row>
    <row r="80" spans="1:20" ht="20.100000000000001" customHeight="1">
      <c r="A80" s="993" t="s">
        <v>322</v>
      </c>
      <c r="B80" s="1957" t="s">
        <v>193</v>
      </c>
      <c r="C80" s="1957"/>
      <c r="D80" s="1957"/>
      <c r="E80" s="994" t="s">
        <v>49</v>
      </c>
      <c r="F80" s="995">
        <v>3350</v>
      </c>
      <c r="G80" s="1958"/>
      <c r="H80" s="1959"/>
      <c r="I80" s="1960"/>
      <c r="J80" s="1958"/>
      <c r="K80" s="1959"/>
      <c r="L80" s="1959"/>
      <c r="M80" s="1959"/>
      <c r="N80" s="1959"/>
      <c r="O80" s="1959"/>
      <c r="P80" s="1959"/>
      <c r="Q80" s="1959"/>
      <c r="R80" s="1959"/>
      <c r="S80" s="921"/>
      <c r="T80" s="395"/>
    </row>
    <row r="81" spans="1:20" ht="20.100000000000001" customHeight="1">
      <c r="A81" s="1929" t="s">
        <v>79</v>
      </c>
      <c r="B81" s="1932" t="s">
        <v>80</v>
      </c>
      <c r="C81" s="1935" t="s">
        <v>81</v>
      </c>
      <c r="D81" s="1938" t="s">
        <v>51</v>
      </c>
      <c r="E81" s="1939"/>
      <c r="F81" s="1940"/>
      <c r="G81" s="1941" t="s">
        <v>82</v>
      </c>
      <c r="H81" s="1942"/>
      <c r="I81" s="1943"/>
      <c r="J81" s="1941" t="s">
        <v>82</v>
      </c>
      <c r="K81" s="1942"/>
      <c r="L81" s="1943"/>
      <c r="M81" s="1941" t="s">
        <v>82</v>
      </c>
      <c r="N81" s="1942"/>
      <c r="O81" s="1943"/>
      <c r="P81" s="1941" t="s">
        <v>83</v>
      </c>
      <c r="Q81" s="1942"/>
      <c r="R81" s="1944"/>
      <c r="S81" s="921"/>
      <c r="T81" s="395"/>
    </row>
    <row r="82" spans="1:20" ht="20.100000000000001" customHeight="1">
      <c r="A82" s="1930"/>
      <c r="B82" s="1933"/>
      <c r="C82" s="1936"/>
      <c r="D82" s="996" t="s">
        <v>327</v>
      </c>
      <c r="E82" s="998" t="s">
        <v>329</v>
      </c>
      <c r="F82" s="1000" t="s">
        <v>331</v>
      </c>
      <c r="G82" s="1002" t="s">
        <v>333</v>
      </c>
      <c r="H82" s="998" t="s">
        <v>335</v>
      </c>
      <c r="I82" s="1003" t="s">
        <v>331</v>
      </c>
      <c r="J82" s="1002" t="s">
        <v>333</v>
      </c>
      <c r="K82" s="1945" t="s">
        <v>84</v>
      </c>
      <c r="L82" s="1947" t="s">
        <v>85</v>
      </c>
      <c r="M82" s="1949" t="s">
        <v>86</v>
      </c>
      <c r="N82" s="1945" t="s">
        <v>87</v>
      </c>
      <c r="O82" s="1947" t="s">
        <v>88</v>
      </c>
      <c r="P82" s="1949" t="s">
        <v>89</v>
      </c>
      <c r="Q82" s="1945" t="s">
        <v>90</v>
      </c>
      <c r="R82" s="1951" t="s">
        <v>91</v>
      </c>
      <c r="S82" s="1889"/>
      <c r="T82" s="1839"/>
    </row>
    <row r="83" spans="1:20" ht="20.100000000000001" customHeight="1">
      <c r="A83" s="1931"/>
      <c r="B83" s="1934"/>
      <c r="C83" s="1937"/>
      <c r="D83" s="997" t="s">
        <v>328</v>
      </c>
      <c r="E83" s="999" t="s">
        <v>330</v>
      </c>
      <c r="F83" s="1001" t="s">
        <v>332</v>
      </c>
      <c r="G83" s="997" t="s">
        <v>334</v>
      </c>
      <c r="H83" s="999" t="s">
        <v>336</v>
      </c>
      <c r="I83" s="1004" t="s">
        <v>337</v>
      </c>
      <c r="J83" s="997" t="s">
        <v>338</v>
      </c>
      <c r="K83" s="1946"/>
      <c r="L83" s="1948"/>
      <c r="M83" s="1950"/>
      <c r="N83" s="1946"/>
      <c r="O83" s="1948"/>
      <c r="P83" s="1950"/>
      <c r="Q83" s="1946"/>
      <c r="R83" s="1952"/>
      <c r="S83" s="1889"/>
      <c r="T83" s="1839"/>
    </row>
    <row r="84" spans="1:20" ht="20.100000000000001" customHeight="1" thickBot="1">
      <c r="A84" s="1005"/>
      <c r="B84" s="1006"/>
      <c r="C84" s="1006"/>
      <c r="D84" s="1006">
        <v>-1</v>
      </c>
      <c r="E84" s="1006">
        <v>-2</v>
      </c>
      <c r="F84" s="1006">
        <v>-3</v>
      </c>
      <c r="G84" s="1006">
        <v>-4</v>
      </c>
      <c r="H84" s="1006">
        <v>-5</v>
      </c>
      <c r="I84" s="1006">
        <v>-6</v>
      </c>
      <c r="J84" s="1006">
        <v>-7</v>
      </c>
      <c r="K84" s="1006">
        <v>-8</v>
      </c>
      <c r="L84" s="1006">
        <v>-9</v>
      </c>
      <c r="M84" s="1006">
        <v>-10</v>
      </c>
      <c r="N84" s="1006">
        <v>-11</v>
      </c>
      <c r="O84" s="1006">
        <v>-12</v>
      </c>
      <c r="P84" s="1006">
        <v>-13</v>
      </c>
      <c r="Q84" s="1006">
        <v>-14</v>
      </c>
      <c r="R84" s="1007">
        <v>-15</v>
      </c>
      <c r="S84" s="921"/>
      <c r="T84" s="395"/>
    </row>
    <row r="85" spans="1:20" ht="20.100000000000001" customHeight="1" thickTop="1">
      <c r="A85" s="1890" t="s">
        <v>92</v>
      </c>
      <c r="B85" s="1891"/>
      <c r="C85" s="1891"/>
      <c r="D85" s="1891"/>
      <c r="E85" s="1891"/>
      <c r="F85" s="1891"/>
      <c r="G85" s="1891"/>
      <c r="H85" s="1891"/>
      <c r="I85" s="1891"/>
      <c r="J85" s="1891"/>
      <c r="K85" s="1891"/>
      <c r="L85" s="1891"/>
      <c r="M85" s="1891"/>
      <c r="N85" s="1891"/>
      <c r="O85" s="1891"/>
      <c r="P85" s="1891"/>
      <c r="Q85" s="1891"/>
      <c r="R85" s="1891"/>
      <c r="S85" s="921"/>
      <c r="T85" s="395"/>
    </row>
    <row r="86" spans="1:20" ht="20.100000000000001" customHeight="1">
      <c r="A86" s="977" t="s">
        <v>194</v>
      </c>
      <c r="B86" s="980" t="s">
        <v>195</v>
      </c>
      <c r="C86" s="981" t="s">
        <v>548</v>
      </c>
      <c r="D86" s="983">
        <v>9586</v>
      </c>
      <c r="E86" s="983">
        <v>261245314</v>
      </c>
      <c r="F86" s="983">
        <v>27253</v>
      </c>
      <c r="G86" s="982">
        <v>15208</v>
      </c>
      <c r="H86" s="983">
        <v>297936000</v>
      </c>
      <c r="I86" s="982">
        <v>19591</v>
      </c>
      <c r="J86" s="982">
        <v>15208</v>
      </c>
      <c r="K86" s="983">
        <v>298486000</v>
      </c>
      <c r="L86" s="982">
        <v>19627</v>
      </c>
      <c r="M86" s="982">
        <v>7786</v>
      </c>
      <c r="N86" s="983">
        <v>181787155</v>
      </c>
      <c r="O86" s="982">
        <v>23348</v>
      </c>
      <c r="P86" s="983">
        <v>-3905</v>
      </c>
      <c r="Q86" s="982">
        <v>3757</v>
      </c>
      <c r="R86" s="1008">
        <v>3721</v>
      </c>
      <c r="S86" s="921"/>
      <c r="T86" s="395"/>
    </row>
    <row r="87" spans="1:20">
      <c r="A87" s="977" t="s">
        <v>196</v>
      </c>
      <c r="B87" s="980" t="s">
        <v>197</v>
      </c>
      <c r="C87" s="981"/>
      <c r="D87" s="982">
        <v>1</v>
      </c>
      <c r="E87" s="983">
        <v>4080000</v>
      </c>
      <c r="F87" s="983">
        <v>4080000</v>
      </c>
      <c r="G87" s="982">
        <v>1</v>
      </c>
      <c r="H87" s="983">
        <v>5000000</v>
      </c>
      <c r="I87" s="983">
        <v>5000000</v>
      </c>
      <c r="J87" s="982">
        <v>2</v>
      </c>
      <c r="K87" s="982"/>
      <c r="L87" s="983">
        <v>2500000</v>
      </c>
      <c r="M87" s="982"/>
      <c r="N87" s="982">
        <v>0</v>
      </c>
      <c r="O87" s="982"/>
      <c r="P87" s="982"/>
      <c r="Q87" s="982"/>
      <c r="R87" s="1008"/>
      <c r="S87" s="921"/>
      <c r="T87" s="395"/>
    </row>
    <row r="88" spans="1:20" ht="25.5" customHeight="1">
      <c r="A88" s="977" t="s">
        <v>97</v>
      </c>
      <c r="B88" s="980" t="s">
        <v>6</v>
      </c>
      <c r="C88" s="981"/>
      <c r="D88" s="982"/>
      <c r="E88" s="983">
        <v>265325314</v>
      </c>
      <c r="F88" s="982"/>
      <c r="G88" s="982"/>
      <c r="H88" s="983">
        <v>302936000</v>
      </c>
      <c r="I88" s="982"/>
      <c r="J88" s="982"/>
      <c r="K88" s="983">
        <v>303486000</v>
      </c>
      <c r="L88" s="982"/>
      <c r="M88" s="982"/>
      <c r="N88" s="983">
        <v>181787155</v>
      </c>
      <c r="O88" s="982"/>
      <c r="P88" s="982"/>
      <c r="Q88" s="982"/>
      <c r="R88" s="1008"/>
      <c r="S88" s="921"/>
      <c r="T88" s="395"/>
    </row>
    <row r="89" spans="1:20" ht="25.5" customHeight="1" thickBot="1">
      <c r="A89" s="1892" t="s">
        <v>98</v>
      </c>
      <c r="B89" s="1893"/>
      <c r="C89" s="1893"/>
      <c r="D89" s="1893"/>
      <c r="E89" s="1893"/>
      <c r="F89" s="1893"/>
      <c r="G89" s="1893"/>
      <c r="H89" s="1893"/>
      <c r="I89" s="1893"/>
      <c r="J89" s="1893"/>
      <c r="K89" s="1893"/>
      <c r="L89" s="1893"/>
      <c r="M89" s="1893"/>
      <c r="N89" s="1893"/>
      <c r="O89" s="1893"/>
      <c r="P89" s="1893"/>
      <c r="Q89" s="1893"/>
      <c r="R89" s="1893"/>
      <c r="S89" s="921"/>
      <c r="T89" s="395"/>
    </row>
    <row r="90" spans="1:20" ht="25.5" customHeight="1" thickTop="1">
      <c r="A90" s="1894"/>
      <c r="B90" s="1894"/>
      <c r="C90" s="1894"/>
      <c r="D90" s="1894"/>
      <c r="E90" s="1894"/>
      <c r="F90" s="1894"/>
      <c r="G90" s="1894"/>
      <c r="H90" s="1894"/>
      <c r="I90" s="1894"/>
      <c r="J90" s="1894"/>
      <c r="K90" s="1894"/>
      <c r="L90" s="1894"/>
      <c r="M90" s="1894"/>
      <c r="N90" s="1894"/>
      <c r="O90" s="1894"/>
      <c r="P90" s="1894"/>
      <c r="Q90" s="1894"/>
      <c r="R90" s="1894"/>
      <c r="S90" s="921"/>
      <c r="T90" s="395"/>
    </row>
    <row r="91" spans="1:20">
      <c r="A91" s="968"/>
      <c r="B91" s="922"/>
      <c r="C91" s="922"/>
      <c r="D91" s="922"/>
      <c r="E91" s="922"/>
      <c r="F91" s="922"/>
      <c r="G91" s="922"/>
      <c r="H91" s="922"/>
      <c r="I91" s="922"/>
      <c r="J91" s="922"/>
      <c r="K91" s="922"/>
      <c r="L91" s="922"/>
      <c r="M91" s="922"/>
      <c r="N91" s="922"/>
      <c r="O91" s="922"/>
      <c r="P91" s="922"/>
      <c r="Q91" s="922"/>
      <c r="R91" s="922"/>
      <c r="S91" s="921"/>
      <c r="T91" s="395"/>
    </row>
    <row r="92" spans="1:20" ht="45" customHeight="1">
      <c r="A92" s="1895" t="s">
        <v>586</v>
      </c>
      <c r="B92" s="1009" t="s">
        <v>577</v>
      </c>
      <c r="C92" s="1010"/>
      <c r="D92" s="988"/>
      <c r="E92" s="1897" t="s">
        <v>576</v>
      </c>
      <c r="F92" s="1898"/>
      <c r="G92" s="1011" t="s">
        <v>577</v>
      </c>
      <c r="H92" s="987"/>
      <c r="I92" s="988"/>
      <c r="J92" s="1012"/>
      <c r="K92" s="988"/>
      <c r="L92" s="988"/>
      <c r="M92" s="922"/>
      <c r="N92" s="922"/>
      <c r="O92" s="922"/>
      <c r="P92" s="922"/>
      <c r="Q92" s="922"/>
      <c r="R92" s="922"/>
      <c r="S92" s="921"/>
      <c r="T92" s="395"/>
    </row>
    <row r="93" spans="1:20">
      <c r="A93" s="1896"/>
      <c r="B93" s="1013" t="s">
        <v>579</v>
      </c>
      <c r="C93" s="1014"/>
      <c r="D93" s="988"/>
      <c r="E93" s="1834"/>
      <c r="F93" s="1899"/>
      <c r="G93" s="1011" t="s">
        <v>579</v>
      </c>
      <c r="H93" s="987"/>
      <c r="I93" s="988"/>
      <c r="J93" s="1012"/>
      <c r="K93" s="988"/>
      <c r="L93" s="988"/>
      <c r="M93" s="922"/>
      <c r="N93" s="922"/>
      <c r="O93" s="922"/>
      <c r="P93" s="922"/>
      <c r="Q93" s="922"/>
      <c r="R93" s="922"/>
      <c r="S93" s="921"/>
      <c r="T93" s="395"/>
    </row>
    <row r="94" spans="1:20" ht="25.5" customHeight="1">
      <c r="A94" s="1896"/>
      <c r="B94" s="1015" t="s">
        <v>580</v>
      </c>
      <c r="C94" s="1016"/>
      <c r="D94" s="988"/>
      <c r="E94" s="1834"/>
      <c r="F94" s="1899"/>
      <c r="G94" s="1011" t="s">
        <v>580</v>
      </c>
      <c r="H94" s="987"/>
      <c r="I94" s="988"/>
      <c r="J94" s="1012"/>
      <c r="K94" s="988"/>
      <c r="L94" s="988"/>
      <c r="M94" s="922"/>
      <c r="N94" s="922"/>
      <c r="O94" s="922"/>
      <c r="P94" s="922"/>
      <c r="Q94" s="922"/>
      <c r="R94" s="922"/>
      <c r="S94" s="921"/>
      <c r="T94" s="395"/>
    </row>
    <row r="95" spans="1:20" ht="25.5" customHeight="1">
      <c r="A95" s="921"/>
      <c r="B95" s="921"/>
      <c r="C95" s="921"/>
      <c r="D95" s="921"/>
      <c r="E95" s="921"/>
      <c r="F95" s="921"/>
      <c r="G95" s="921"/>
      <c r="H95" s="921"/>
      <c r="I95" s="921"/>
      <c r="J95" s="921"/>
      <c r="K95" s="921"/>
      <c r="L95" s="921"/>
      <c r="M95" s="921"/>
      <c r="N95" s="921"/>
      <c r="O95" s="921"/>
      <c r="P95" s="921"/>
      <c r="Q95" s="921"/>
      <c r="R95" s="921"/>
      <c r="S95" s="921"/>
      <c r="T95" s="395"/>
    </row>
    <row r="96" spans="1:20" ht="25.5" customHeight="1">
      <c r="A96" s="1927" t="s">
        <v>677</v>
      </c>
      <c r="B96" s="1927"/>
      <c r="C96" s="1927"/>
      <c r="D96" s="1927"/>
      <c r="E96" s="1927"/>
      <c r="F96" s="1927"/>
      <c r="G96" s="1927"/>
      <c r="H96" s="1927"/>
      <c r="I96" s="1927"/>
      <c r="J96" s="1927"/>
      <c r="K96" s="1927"/>
      <c r="L96" s="1927"/>
      <c r="M96" s="1927"/>
      <c r="N96" s="1927"/>
      <c r="O96" s="1927"/>
      <c r="P96" s="1927"/>
      <c r="Q96" s="1927"/>
      <c r="R96" s="1927"/>
      <c r="S96" s="921"/>
      <c r="T96" s="395"/>
    </row>
    <row r="97" spans="1:20" ht="15.75">
      <c r="A97" s="1928" t="s">
        <v>675</v>
      </c>
      <c r="B97" s="1928"/>
      <c r="C97" s="1928"/>
      <c r="D97" s="1928"/>
      <c r="E97" s="1928"/>
      <c r="F97" s="1928"/>
      <c r="G97" s="1928"/>
      <c r="H97" s="1928"/>
      <c r="I97" s="1928"/>
      <c r="J97" s="1928"/>
      <c r="K97" s="1928"/>
      <c r="L97" s="1928"/>
      <c r="M97" s="1928"/>
      <c r="N97" s="1928"/>
      <c r="O97" s="1928"/>
      <c r="P97" s="1928"/>
      <c r="Q97" s="1928"/>
      <c r="R97" s="1928"/>
      <c r="S97" s="921"/>
      <c r="T97" s="395"/>
    </row>
    <row r="98" spans="1:20">
      <c r="A98" s="1017"/>
      <c r="B98" s="1018"/>
    </row>
    <row r="99" spans="1:20" ht="15.75" thickBot="1">
      <c r="A99" s="921"/>
      <c r="B99" s="395"/>
    </row>
    <row r="100" spans="1:20" ht="15.75" thickTop="1">
      <c r="A100" s="1900" t="s">
        <v>28</v>
      </c>
      <c r="B100" s="1900" t="s">
        <v>45</v>
      </c>
      <c r="C100" s="1900" t="s">
        <v>147</v>
      </c>
      <c r="D100" s="1903" t="s">
        <v>80</v>
      </c>
      <c r="E100" s="1904"/>
      <c r="F100" s="1900" t="s">
        <v>46</v>
      </c>
      <c r="G100" s="1909" t="s">
        <v>148</v>
      </c>
      <c r="H100" s="1912" t="s">
        <v>5</v>
      </c>
      <c r="I100" s="1913"/>
      <c r="J100" s="1913"/>
      <c r="K100" s="1913"/>
      <c r="L100" s="1913"/>
      <c r="M100" s="1913"/>
      <c r="N100" s="1913"/>
      <c r="O100" s="1913"/>
      <c r="P100" s="1913"/>
      <c r="Q100" s="1913"/>
      <c r="R100" s="1914"/>
      <c r="S100" s="921"/>
      <c r="T100" s="395"/>
    </row>
    <row r="101" spans="1:20">
      <c r="A101" s="1901"/>
      <c r="B101" s="1901"/>
      <c r="C101" s="1901"/>
      <c r="D101" s="1905"/>
      <c r="E101" s="1906"/>
      <c r="F101" s="1901"/>
      <c r="G101" s="1910"/>
      <c r="H101" s="1915" t="s">
        <v>6</v>
      </c>
      <c r="I101" s="1019">
        <v>230</v>
      </c>
      <c r="J101" s="1019">
        <v>231</v>
      </c>
      <c r="K101" s="1019">
        <v>600</v>
      </c>
      <c r="L101" s="1019">
        <v>601</v>
      </c>
      <c r="M101" s="1019">
        <v>602</v>
      </c>
      <c r="N101" s="1916">
        <v>603</v>
      </c>
      <c r="O101" s="1917"/>
      <c r="P101" s="1019">
        <v>604</v>
      </c>
      <c r="Q101" s="1019">
        <v>605</v>
      </c>
      <c r="R101" s="1020">
        <v>606</v>
      </c>
      <c r="S101" s="921"/>
      <c r="T101" s="395"/>
    </row>
    <row r="102" spans="1:20" ht="25.5" customHeight="1">
      <c r="A102" s="1901"/>
      <c r="B102" s="1901"/>
      <c r="C102" s="1901"/>
      <c r="D102" s="1905"/>
      <c r="E102" s="1906"/>
      <c r="F102" s="1901"/>
      <c r="G102" s="1910"/>
      <c r="H102" s="1901"/>
      <c r="I102" s="1021" t="s">
        <v>339</v>
      </c>
      <c r="J102" s="1021" t="s">
        <v>339</v>
      </c>
      <c r="K102" s="1918" t="s">
        <v>8</v>
      </c>
      <c r="L102" s="1021" t="s">
        <v>340</v>
      </c>
      <c r="M102" s="1021" t="s">
        <v>342</v>
      </c>
      <c r="N102" s="1920" t="s">
        <v>344</v>
      </c>
      <c r="O102" s="1921"/>
      <c r="P102" s="1021" t="s">
        <v>346</v>
      </c>
      <c r="Q102" s="1021" t="s">
        <v>348</v>
      </c>
      <c r="R102" s="1924" t="s">
        <v>149</v>
      </c>
      <c r="S102" s="1926"/>
      <c r="T102" s="1839"/>
    </row>
    <row r="103" spans="1:20" ht="51">
      <c r="A103" s="1902"/>
      <c r="B103" s="1902"/>
      <c r="C103" s="1902"/>
      <c r="D103" s="1907"/>
      <c r="E103" s="1908"/>
      <c r="F103" s="1902"/>
      <c r="G103" s="1911"/>
      <c r="H103" s="1902"/>
      <c r="I103" s="1022" t="s">
        <v>43</v>
      </c>
      <c r="J103" s="1022" t="s">
        <v>44</v>
      </c>
      <c r="K103" s="1919"/>
      <c r="L103" s="1022" t="s">
        <v>341</v>
      </c>
      <c r="M103" s="1022" t="s">
        <v>343</v>
      </c>
      <c r="N103" s="1922" t="s">
        <v>345</v>
      </c>
      <c r="O103" s="1923"/>
      <c r="P103" s="1022" t="s">
        <v>347</v>
      </c>
      <c r="Q103" s="1022" t="s">
        <v>349</v>
      </c>
      <c r="R103" s="1925"/>
      <c r="S103" s="1926"/>
      <c r="T103" s="1839"/>
    </row>
    <row r="104" spans="1:20">
      <c r="A104" s="1023">
        <v>3350</v>
      </c>
      <c r="B104" s="1024" t="s">
        <v>193</v>
      </c>
      <c r="C104" s="1023" t="s">
        <v>194</v>
      </c>
      <c r="D104" s="1878" t="s">
        <v>195</v>
      </c>
      <c r="E104" s="1879"/>
      <c r="F104" s="1025" t="s">
        <v>11</v>
      </c>
      <c r="G104" s="1026">
        <v>15208</v>
      </c>
      <c r="H104" s="1027">
        <v>297936000</v>
      </c>
      <c r="I104" s="1026">
        <v>0</v>
      </c>
      <c r="J104" s="1026">
        <v>0</v>
      </c>
      <c r="K104" s="1027">
        <v>226000000</v>
      </c>
      <c r="L104" s="1027">
        <v>40036000</v>
      </c>
      <c r="M104" s="1027">
        <v>31900000</v>
      </c>
      <c r="N104" s="1876">
        <v>0</v>
      </c>
      <c r="O104" s="1877"/>
      <c r="P104" s="1026">
        <v>0</v>
      </c>
      <c r="Q104" s="1026">
        <v>0</v>
      </c>
      <c r="R104" s="1028">
        <v>0</v>
      </c>
      <c r="S104" s="921"/>
      <c r="T104" s="395"/>
    </row>
    <row r="105" spans="1:20">
      <c r="A105" s="1023">
        <v>3350</v>
      </c>
      <c r="B105" s="1024" t="s">
        <v>193</v>
      </c>
      <c r="C105" s="1023" t="s">
        <v>194</v>
      </c>
      <c r="D105" s="1878" t="s">
        <v>195</v>
      </c>
      <c r="E105" s="1879"/>
      <c r="F105" s="1025" t="s">
        <v>12</v>
      </c>
      <c r="G105" s="1026">
        <v>15208</v>
      </c>
      <c r="H105" s="1027">
        <v>298486000</v>
      </c>
      <c r="I105" s="1026">
        <v>0</v>
      </c>
      <c r="J105" s="1026">
        <v>0</v>
      </c>
      <c r="K105" s="1027">
        <v>226000000</v>
      </c>
      <c r="L105" s="1027">
        <v>40036000</v>
      </c>
      <c r="M105" s="1027">
        <v>31852000</v>
      </c>
      <c r="N105" s="1876">
        <v>0</v>
      </c>
      <c r="O105" s="1877"/>
      <c r="P105" s="1026">
        <v>0</v>
      </c>
      <c r="Q105" s="1026">
        <v>0</v>
      </c>
      <c r="R105" s="1029">
        <v>598000</v>
      </c>
      <c r="S105" s="921"/>
      <c r="T105" s="395"/>
    </row>
    <row r="106" spans="1:20">
      <c r="A106" s="1023">
        <v>3350</v>
      </c>
      <c r="B106" s="1024" t="s">
        <v>193</v>
      </c>
      <c r="C106" s="1023" t="s">
        <v>194</v>
      </c>
      <c r="D106" s="1878" t="s">
        <v>195</v>
      </c>
      <c r="E106" s="1879"/>
      <c r="F106" s="1025" t="s">
        <v>13</v>
      </c>
      <c r="G106" s="1026">
        <v>7786</v>
      </c>
      <c r="H106" s="1027">
        <v>181787155</v>
      </c>
      <c r="I106" s="1026">
        <v>0</v>
      </c>
      <c r="J106" s="1026">
        <v>0</v>
      </c>
      <c r="K106" s="1027">
        <v>143704255</v>
      </c>
      <c r="L106" s="1027">
        <v>23366279</v>
      </c>
      <c r="M106" s="1027">
        <v>14409731</v>
      </c>
      <c r="N106" s="1876">
        <v>0</v>
      </c>
      <c r="O106" s="1877"/>
      <c r="P106" s="1026">
        <v>0</v>
      </c>
      <c r="Q106" s="1026">
        <v>0</v>
      </c>
      <c r="R106" s="1029">
        <v>306890</v>
      </c>
      <c r="S106" s="921"/>
      <c r="T106" s="395"/>
    </row>
    <row r="107" spans="1:20">
      <c r="A107" s="1023">
        <v>3350</v>
      </c>
      <c r="B107" s="1024" t="s">
        <v>193</v>
      </c>
      <c r="C107" s="1023" t="s">
        <v>196</v>
      </c>
      <c r="D107" s="1878" t="s">
        <v>197</v>
      </c>
      <c r="E107" s="1879"/>
      <c r="F107" s="1025" t="s">
        <v>11</v>
      </c>
      <c r="G107" s="1026">
        <v>1</v>
      </c>
      <c r="H107" s="1027">
        <v>5000000</v>
      </c>
      <c r="I107" s="1026">
        <v>0</v>
      </c>
      <c r="J107" s="1027">
        <v>5000000</v>
      </c>
      <c r="K107" s="1026">
        <v>0</v>
      </c>
      <c r="L107" s="1026">
        <v>0</v>
      </c>
      <c r="M107" s="1026">
        <v>0</v>
      </c>
      <c r="N107" s="1876">
        <v>0</v>
      </c>
      <c r="O107" s="1877"/>
      <c r="P107" s="1026">
        <v>0</v>
      </c>
      <c r="Q107" s="1026">
        <v>0</v>
      </c>
      <c r="R107" s="1028">
        <v>0</v>
      </c>
      <c r="S107" s="921"/>
      <c r="T107" s="395"/>
    </row>
    <row r="108" spans="1:20">
      <c r="A108" s="1023">
        <v>3350</v>
      </c>
      <c r="B108" s="1024" t="s">
        <v>193</v>
      </c>
      <c r="C108" s="1023" t="s">
        <v>196</v>
      </c>
      <c r="D108" s="1878" t="s">
        <v>197</v>
      </c>
      <c r="E108" s="1879"/>
      <c r="F108" s="1025" t="s">
        <v>12</v>
      </c>
      <c r="G108" s="1026">
        <v>2</v>
      </c>
      <c r="H108" s="1027">
        <v>5000000</v>
      </c>
      <c r="I108" s="1026">
        <v>0</v>
      </c>
      <c r="J108" s="1027">
        <v>5000000</v>
      </c>
      <c r="K108" s="1026">
        <v>0</v>
      </c>
      <c r="L108" s="1026">
        <v>0</v>
      </c>
      <c r="M108" s="1026">
        <v>0</v>
      </c>
      <c r="N108" s="1876">
        <v>0</v>
      </c>
      <c r="O108" s="1877"/>
      <c r="P108" s="1026">
        <v>0</v>
      </c>
      <c r="Q108" s="1026">
        <v>0</v>
      </c>
      <c r="R108" s="1028">
        <v>0</v>
      </c>
      <c r="S108" s="921"/>
      <c r="T108" s="395"/>
    </row>
    <row r="109" spans="1:20">
      <c r="A109" s="1023">
        <v>3350</v>
      </c>
      <c r="B109" s="1024" t="s">
        <v>193</v>
      </c>
      <c r="C109" s="1023" t="s">
        <v>196</v>
      </c>
      <c r="D109" s="1878" t="s">
        <v>197</v>
      </c>
      <c r="E109" s="1879"/>
      <c r="F109" s="1025" t="s">
        <v>13</v>
      </c>
      <c r="G109" s="1026">
        <v>0</v>
      </c>
      <c r="H109" s="1026">
        <v>0</v>
      </c>
      <c r="I109" s="1026">
        <v>0</v>
      </c>
      <c r="J109" s="1026">
        <v>0</v>
      </c>
      <c r="K109" s="1026">
        <v>0</v>
      </c>
      <c r="L109" s="1026">
        <v>0</v>
      </c>
      <c r="M109" s="1026">
        <v>0</v>
      </c>
      <c r="N109" s="1876">
        <v>0</v>
      </c>
      <c r="O109" s="1877"/>
      <c r="P109" s="1026">
        <v>0</v>
      </c>
      <c r="Q109" s="1026">
        <v>0</v>
      </c>
      <c r="R109" s="1028">
        <v>0</v>
      </c>
      <c r="S109" s="921"/>
      <c r="T109" s="395"/>
    </row>
    <row r="110" spans="1:20" ht="22.5" customHeight="1">
      <c r="A110" s="1023"/>
      <c r="B110" s="1024"/>
      <c r="C110" s="1023"/>
      <c r="D110" s="1878" t="s">
        <v>150</v>
      </c>
      <c r="E110" s="1879"/>
      <c r="F110" s="1025" t="s">
        <v>11</v>
      </c>
      <c r="G110" s="1026"/>
      <c r="H110" s="1027">
        <v>302936000</v>
      </c>
      <c r="I110" s="1026">
        <v>0</v>
      </c>
      <c r="J110" s="1027">
        <v>5000000</v>
      </c>
      <c r="K110" s="1027">
        <v>226000000</v>
      </c>
      <c r="L110" s="1027">
        <v>40036000</v>
      </c>
      <c r="M110" s="1027">
        <v>31900000</v>
      </c>
      <c r="N110" s="1876">
        <v>0</v>
      </c>
      <c r="O110" s="1877"/>
      <c r="P110" s="1026">
        <v>0</v>
      </c>
      <c r="Q110" s="1026">
        <v>0</v>
      </c>
      <c r="R110" s="1028">
        <v>0</v>
      </c>
      <c r="S110" s="921"/>
      <c r="T110" s="395"/>
    </row>
    <row r="111" spans="1:20" ht="22.5" customHeight="1">
      <c r="A111" s="1023"/>
      <c r="B111" s="1024"/>
      <c r="C111" s="1023"/>
      <c r="D111" s="1878" t="s">
        <v>150</v>
      </c>
      <c r="E111" s="1879"/>
      <c r="F111" s="1025" t="s">
        <v>12</v>
      </c>
      <c r="G111" s="1026"/>
      <c r="H111" s="1027">
        <v>303486000</v>
      </c>
      <c r="I111" s="1026">
        <v>0</v>
      </c>
      <c r="J111" s="1027">
        <v>5000000</v>
      </c>
      <c r="K111" s="1027">
        <v>226000000</v>
      </c>
      <c r="L111" s="1027">
        <v>40036000</v>
      </c>
      <c r="M111" s="1027">
        <v>31852000</v>
      </c>
      <c r="N111" s="1876">
        <v>0</v>
      </c>
      <c r="O111" s="1877"/>
      <c r="P111" s="1026">
        <v>0</v>
      </c>
      <c r="Q111" s="1026">
        <v>0</v>
      </c>
      <c r="R111" s="1029">
        <v>598000</v>
      </c>
      <c r="S111" s="921"/>
      <c r="T111" s="395"/>
    </row>
    <row r="112" spans="1:20" ht="22.5" customHeight="1">
      <c r="A112" s="1023"/>
      <c r="B112" s="1024"/>
      <c r="C112" s="1023"/>
      <c r="D112" s="1878" t="s">
        <v>150</v>
      </c>
      <c r="E112" s="1879"/>
      <c r="F112" s="1025" t="s">
        <v>13</v>
      </c>
      <c r="G112" s="1026"/>
      <c r="H112" s="1027">
        <v>181787155</v>
      </c>
      <c r="I112" s="1026">
        <v>0</v>
      </c>
      <c r="J112" s="1026">
        <v>0</v>
      </c>
      <c r="K112" s="1027">
        <v>143704255</v>
      </c>
      <c r="L112" s="1027">
        <v>23366279</v>
      </c>
      <c r="M112" s="1027">
        <v>14409731</v>
      </c>
      <c r="N112" s="1876">
        <v>0</v>
      </c>
      <c r="O112" s="1877"/>
      <c r="P112" s="1026">
        <v>0</v>
      </c>
      <c r="Q112" s="1026">
        <v>0</v>
      </c>
      <c r="R112" s="1029">
        <v>306890</v>
      </c>
      <c r="S112" s="921"/>
      <c r="T112" s="395"/>
    </row>
    <row r="113" spans="1:20">
      <c r="A113" s="921"/>
      <c r="B113" s="921"/>
      <c r="C113" s="921"/>
      <c r="D113" s="921"/>
      <c r="E113" s="921"/>
      <c r="F113" s="921"/>
      <c r="G113" s="921"/>
      <c r="H113" s="921"/>
      <c r="I113" s="921"/>
      <c r="J113" s="921"/>
      <c r="K113" s="921"/>
      <c r="L113" s="921"/>
      <c r="M113" s="921"/>
      <c r="N113" s="921"/>
      <c r="O113" s="921"/>
      <c r="P113" s="921"/>
      <c r="Q113" s="921"/>
      <c r="R113" s="921"/>
      <c r="S113" s="921"/>
      <c r="T113" s="395"/>
    </row>
    <row r="114" spans="1:20" ht="21" customHeight="1">
      <c r="A114" s="922"/>
      <c r="B114" s="922"/>
      <c r="C114" s="1030"/>
      <c r="D114" s="1880" t="s">
        <v>586</v>
      </c>
      <c r="E114" s="1881"/>
      <c r="F114" s="1031" t="s">
        <v>577</v>
      </c>
      <c r="G114" s="1884"/>
      <c r="H114" s="1885"/>
      <c r="I114" s="1886"/>
      <c r="J114" s="1887" t="s">
        <v>576</v>
      </c>
      <c r="K114" s="1032" t="s">
        <v>577</v>
      </c>
      <c r="L114" s="1033"/>
      <c r="M114" s="1884" t="s">
        <v>578</v>
      </c>
      <c r="N114" s="1885"/>
      <c r="O114" s="1885"/>
      <c r="P114" s="1886"/>
      <c r="Q114" s="1030"/>
      <c r="R114" s="1030"/>
      <c r="S114" s="1030"/>
      <c r="T114" s="1034"/>
    </row>
    <row r="115" spans="1:20">
      <c r="A115" s="922"/>
      <c r="B115" s="922"/>
      <c r="C115" s="1030"/>
      <c r="D115" s="1882"/>
      <c r="E115" s="1883"/>
      <c r="F115" s="1031" t="s">
        <v>579</v>
      </c>
      <c r="G115" s="1884"/>
      <c r="H115" s="1885"/>
      <c r="I115" s="1886"/>
      <c r="J115" s="1888"/>
      <c r="K115" s="1884" t="s">
        <v>579</v>
      </c>
      <c r="L115" s="1886"/>
      <c r="M115" s="1884"/>
      <c r="N115" s="1885"/>
      <c r="O115" s="1885"/>
      <c r="P115" s="1886"/>
      <c r="Q115" s="1030"/>
      <c r="R115" s="1030"/>
      <c r="S115" s="1030"/>
      <c r="T115" s="1034"/>
    </row>
    <row r="116" spans="1:20">
      <c r="A116" s="922"/>
      <c r="B116" s="922"/>
      <c r="C116" s="1030"/>
      <c r="D116" s="1882"/>
      <c r="E116" s="1883"/>
      <c r="F116" s="1031" t="s">
        <v>580</v>
      </c>
      <c r="G116" s="1884"/>
      <c r="H116" s="1885"/>
      <c r="I116" s="1886"/>
      <c r="J116" s="1888"/>
      <c r="K116" s="1884" t="s">
        <v>580</v>
      </c>
      <c r="L116" s="1886"/>
      <c r="M116" s="1884"/>
      <c r="N116" s="1885"/>
      <c r="O116" s="1885"/>
      <c r="P116" s="1886"/>
      <c r="Q116" s="1030"/>
      <c r="R116" s="1030"/>
      <c r="S116" s="1030"/>
      <c r="T116" s="1034"/>
    </row>
    <row r="117" spans="1:20">
      <c r="A117" s="921"/>
      <c r="B117" s="921"/>
      <c r="C117" s="921"/>
      <c r="D117" s="921"/>
      <c r="E117" s="921"/>
      <c r="F117" s="921"/>
      <c r="G117" s="921"/>
      <c r="H117" s="921"/>
      <c r="I117" s="921"/>
      <c r="J117" s="921"/>
      <c r="K117" s="921"/>
      <c r="L117" s="921"/>
      <c r="M117" s="921"/>
      <c r="N117" s="921"/>
      <c r="O117" s="921"/>
      <c r="P117" s="921"/>
      <c r="Q117" s="921"/>
      <c r="R117" s="921"/>
      <c r="S117" s="921"/>
      <c r="T117" s="395"/>
    </row>
    <row r="118" spans="1:20">
      <c r="A118" s="921"/>
      <c r="B118" s="921"/>
      <c r="C118" s="921"/>
      <c r="D118" s="921"/>
      <c r="E118" s="921"/>
      <c r="F118" s="921"/>
      <c r="G118" s="921"/>
      <c r="H118" s="921"/>
      <c r="I118" s="921"/>
      <c r="J118" s="921"/>
      <c r="K118" s="921"/>
      <c r="L118" s="921"/>
      <c r="M118" s="921"/>
      <c r="N118" s="921"/>
      <c r="O118" s="921"/>
      <c r="P118" s="921"/>
      <c r="Q118" s="921"/>
      <c r="R118" s="921"/>
      <c r="S118" s="921"/>
      <c r="T118" s="395"/>
    </row>
    <row r="119" spans="1:20" ht="16.5" thickBot="1">
      <c r="A119" s="1872" t="s">
        <v>99</v>
      </c>
      <c r="B119" s="1872"/>
      <c r="C119" s="1872"/>
      <c r="D119" s="1872"/>
      <c r="E119" s="1872"/>
      <c r="F119" s="1872"/>
      <c r="G119" s="1872"/>
      <c r="H119" s="1872"/>
      <c r="I119" s="1872"/>
      <c r="J119" s="1872"/>
      <c r="K119" s="1872"/>
      <c r="L119" s="921"/>
      <c r="M119" s="921"/>
      <c r="N119" s="921"/>
      <c r="O119" s="921"/>
      <c r="P119" s="921"/>
      <c r="Q119" s="921"/>
      <c r="R119" s="921"/>
      <c r="S119" s="921"/>
      <c r="T119" s="395"/>
    </row>
    <row r="120" spans="1:20" ht="15.75" thickTop="1">
      <c r="A120" s="1035" t="s">
        <v>100</v>
      </c>
      <c r="B120" s="1036" t="s">
        <v>101</v>
      </c>
      <c r="C120" s="1036" t="s">
        <v>102</v>
      </c>
      <c r="D120" s="1036" t="s">
        <v>103</v>
      </c>
      <c r="E120" s="1036" t="s">
        <v>104</v>
      </c>
      <c r="F120" s="1036" t="s">
        <v>105</v>
      </c>
      <c r="G120" s="1036" t="s">
        <v>106</v>
      </c>
      <c r="H120" s="1036">
        <v>2022</v>
      </c>
      <c r="I120" s="1036">
        <v>2023</v>
      </c>
      <c r="J120" s="1036">
        <v>2024</v>
      </c>
      <c r="K120" s="1037">
        <v>2025</v>
      </c>
      <c r="L120" s="921"/>
      <c r="M120" s="921"/>
      <c r="N120" s="921"/>
      <c r="O120" s="921"/>
      <c r="P120" s="921"/>
      <c r="Q120" s="921"/>
      <c r="R120" s="921"/>
      <c r="S120" s="921"/>
      <c r="T120" s="395"/>
    </row>
    <row r="121" spans="1:20" ht="30">
      <c r="A121" s="1038">
        <v>14</v>
      </c>
      <c r="B121" s="1039">
        <v>3350</v>
      </c>
      <c r="C121" s="1040" t="s">
        <v>193</v>
      </c>
      <c r="D121" s="1039"/>
      <c r="E121" s="1039" t="s">
        <v>194</v>
      </c>
      <c r="F121" s="1041" t="s">
        <v>195</v>
      </c>
      <c r="G121" s="1042" t="s">
        <v>107</v>
      </c>
      <c r="H121" s="1043">
        <v>21481</v>
      </c>
      <c r="I121" s="1043">
        <v>21985</v>
      </c>
      <c r="J121" s="1043">
        <v>22513</v>
      </c>
      <c r="K121" s="1044">
        <v>15208</v>
      </c>
      <c r="L121" s="921"/>
      <c r="M121" s="921"/>
      <c r="N121" s="921"/>
      <c r="O121" s="921"/>
      <c r="P121" s="921"/>
      <c r="Q121" s="921"/>
      <c r="R121" s="921"/>
      <c r="S121" s="921"/>
      <c r="T121" s="395"/>
    </row>
    <row r="122" spans="1:20" ht="30">
      <c r="A122" s="1038">
        <v>14</v>
      </c>
      <c r="B122" s="1039">
        <v>3350</v>
      </c>
      <c r="C122" s="1040" t="s">
        <v>193</v>
      </c>
      <c r="D122" s="1039"/>
      <c r="E122" s="1039" t="s">
        <v>194</v>
      </c>
      <c r="F122" s="1041" t="s">
        <v>195</v>
      </c>
      <c r="G122" s="1041" t="s">
        <v>108</v>
      </c>
      <c r="H122" s="1043">
        <v>152560000</v>
      </c>
      <c r="I122" s="1043">
        <v>160300000</v>
      </c>
      <c r="J122" s="1043">
        <v>293200000</v>
      </c>
      <c r="K122" s="1045">
        <v>297936000</v>
      </c>
      <c r="L122" s="921"/>
      <c r="M122" s="921"/>
      <c r="N122" s="921"/>
      <c r="O122" s="921"/>
      <c r="P122" s="921"/>
      <c r="Q122" s="921"/>
      <c r="R122" s="921"/>
      <c r="S122" s="921"/>
      <c r="T122" s="395"/>
    </row>
    <row r="123" spans="1:20" ht="30">
      <c r="A123" s="1038">
        <v>14</v>
      </c>
      <c r="B123" s="1039">
        <v>3350</v>
      </c>
      <c r="C123" s="1040" t="s">
        <v>193</v>
      </c>
      <c r="D123" s="1039"/>
      <c r="E123" s="1039" t="s">
        <v>194</v>
      </c>
      <c r="F123" s="1041" t="s">
        <v>195</v>
      </c>
      <c r="G123" s="1041" t="s">
        <v>109</v>
      </c>
      <c r="H123" s="1043">
        <v>7102</v>
      </c>
      <c r="I123" s="1043">
        <v>7291</v>
      </c>
      <c r="J123" s="1043">
        <v>13024</v>
      </c>
      <c r="K123" s="1045">
        <v>19591</v>
      </c>
      <c r="L123" s="921"/>
      <c r="M123" s="921"/>
      <c r="N123" s="921"/>
      <c r="O123" s="921"/>
      <c r="P123" s="921"/>
      <c r="Q123" s="921"/>
      <c r="R123" s="921"/>
      <c r="S123" s="921"/>
      <c r="T123" s="395"/>
    </row>
    <row r="124" spans="1:20" ht="30">
      <c r="A124" s="1038"/>
      <c r="B124" s="1039"/>
      <c r="C124" s="1040"/>
      <c r="D124" s="1039"/>
      <c r="E124" s="1039"/>
      <c r="F124" s="1046" t="s">
        <v>110</v>
      </c>
      <c r="G124" s="1047"/>
      <c r="H124" s="1048"/>
      <c r="I124" s="1048">
        <v>189</v>
      </c>
      <c r="J124" s="1049">
        <v>5733</v>
      </c>
      <c r="K124" s="1050">
        <v>6567</v>
      </c>
      <c r="L124" s="921"/>
      <c r="M124" s="921"/>
      <c r="N124" s="921"/>
      <c r="O124" s="921"/>
      <c r="P124" s="921"/>
      <c r="Q124" s="921"/>
      <c r="R124" s="921"/>
      <c r="S124" s="921"/>
      <c r="T124" s="395"/>
    </row>
    <row r="125" spans="1:20" ht="30">
      <c r="A125" s="1038">
        <v>14</v>
      </c>
      <c r="B125" s="1039">
        <v>3350</v>
      </c>
      <c r="C125" s="1040" t="s">
        <v>193</v>
      </c>
      <c r="D125" s="1039"/>
      <c r="E125" s="1039" t="s">
        <v>194</v>
      </c>
      <c r="F125" s="1041" t="s">
        <v>195</v>
      </c>
      <c r="G125" s="1042" t="s">
        <v>111</v>
      </c>
      <c r="H125" s="1043">
        <v>21481</v>
      </c>
      <c r="I125" s="1043">
        <v>14125</v>
      </c>
      <c r="J125" s="1043">
        <v>14653</v>
      </c>
      <c r="K125" s="1045">
        <v>15208</v>
      </c>
      <c r="L125" s="921"/>
      <c r="M125" s="921"/>
      <c r="N125" s="921"/>
      <c r="O125" s="921"/>
      <c r="P125" s="921"/>
      <c r="Q125" s="921"/>
      <c r="R125" s="921"/>
      <c r="S125" s="921"/>
      <c r="T125" s="395"/>
    </row>
    <row r="126" spans="1:20" ht="30">
      <c r="A126" s="1038">
        <v>14</v>
      </c>
      <c r="B126" s="1039">
        <v>3350</v>
      </c>
      <c r="C126" s="1040" t="s">
        <v>193</v>
      </c>
      <c r="D126" s="1039"/>
      <c r="E126" s="1039" t="s">
        <v>194</v>
      </c>
      <c r="F126" s="1041" t="s">
        <v>195</v>
      </c>
      <c r="G126" s="1041" t="s">
        <v>112</v>
      </c>
      <c r="H126" s="1043">
        <v>127144000</v>
      </c>
      <c r="I126" s="1043">
        <v>218100000</v>
      </c>
      <c r="J126" s="1043">
        <v>263093000</v>
      </c>
      <c r="K126" s="1045">
        <v>298486000</v>
      </c>
      <c r="L126" s="921"/>
      <c r="M126" s="921"/>
      <c r="N126" s="921"/>
      <c r="O126" s="921"/>
      <c r="P126" s="921"/>
      <c r="Q126" s="921"/>
      <c r="R126" s="921"/>
      <c r="S126" s="921"/>
      <c r="T126" s="395"/>
    </row>
    <row r="127" spans="1:20" ht="30">
      <c r="A127" s="1038">
        <v>14</v>
      </c>
      <c r="B127" s="1039">
        <v>3350</v>
      </c>
      <c r="C127" s="1040" t="s">
        <v>193</v>
      </c>
      <c r="D127" s="1039"/>
      <c r="E127" s="1039" t="s">
        <v>194</v>
      </c>
      <c r="F127" s="1041" t="s">
        <v>195</v>
      </c>
      <c r="G127" s="1041" t="s">
        <v>113</v>
      </c>
      <c r="H127" s="1043">
        <v>5919</v>
      </c>
      <c r="I127" s="1043">
        <v>15441</v>
      </c>
      <c r="J127" s="1043">
        <v>17955</v>
      </c>
      <c r="K127" s="1045">
        <v>19627</v>
      </c>
      <c r="L127" s="921"/>
      <c r="M127" s="921"/>
      <c r="N127" s="921"/>
      <c r="O127" s="921"/>
      <c r="P127" s="921"/>
      <c r="Q127" s="921"/>
      <c r="R127" s="921"/>
      <c r="S127" s="921"/>
      <c r="T127" s="395"/>
    </row>
    <row r="128" spans="1:20" ht="30">
      <c r="A128" s="1038"/>
      <c r="B128" s="1039"/>
      <c r="C128" s="1040"/>
      <c r="D128" s="1039"/>
      <c r="E128" s="1039"/>
      <c r="F128" s="1046" t="s">
        <v>114</v>
      </c>
      <c r="G128" s="1047"/>
      <c r="H128" s="1048"/>
      <c r="I128" s="1049">
        <v>9522</v>
      </c>
      <c r="J128" s="1049">
        <v>2514</v>
      </c>
      <c r="K128" s="1051">
        <v>36</v>
      </c>
      <c r="L128" s="921"/>
      <c r="M128" s="921"/>
      <c r="N128" s="921"/>
      <c r="O128" s="921"/>
      <c r="P128" s="921"/>
      <c r="Q128" s="921"/>
      <c r="R128" s="921"/>
      <c r="S128" s="921"/>
      <c r="T128" s="395"/>
    </row>
    <row r="129" spans="1:20" ht="30">
      <c r="A129" s="1038">
        <v>14</v>
      </c>
      <c r="B129" s="1039">
        <v>3350</v>
      </c>
      <c r="C129" s="1040" t="s">
        <v>193</v>
      </c>
      <c r="D129" s="1039"/>
      <c r="E129" s="1039" t="s">
        <v>194</v>
      </c>
      <c r="F129" s="1041" t="s">
        <v>195</v>
      </c>
      <c r="G129" s="1042" t="s">
        <v>115</v>
      </c>
      <c r="H129" s="1043">
        <v>21481</v>
      </c>
      <c r="I129" s="1043">
        <v>9161</v>
      </c>
      <c r="J129" s="1043">
        <v>9586</v>
      </c>
      <c r="K129" s="1045">
        <v>7786</v>
      </c>
      <c r="L129" s="921"/>
      <c r="M129" s="921"/>
      <c r="N129" s="921"/>
      <c r="O129" s="921"/>
      <c r="P129" s="921"/>
      <c r="Q129" s="921"/>
      <c r="R129" s="921"/>
      <c r="S129" s="921"/>
      <c r="T129" s="395"/>
    </row>
    <row r="130" spans="1:20" ht="30">
      <c r="A130" s="1038">
        <v>14</v>
      </c>
      <c r="B130" s="1039">
        <v>3350</v>
      </c>
      <c r="C130" s="1040" t="s">
        <v>193</v>
      </c>
      <c r="D130" s="1039"/>
      <c r="E130" s="1039" t="s">
        <v>194</v>
      </c>
      <c r="F130" s="1041" t="s">
        <v>195</v>
      </c>
      <c r="G130" s="1041" t="s">
        <v>116</v>
      </c>
      <c r="H130" s="1043">
        <v>126015316</v>
      </c>
      <c r="I130" s="1043">
        <v>212462186</v>
      </c>
      <c r="J130" s="1043">
        <v>261245314</v>
      </c>
      <c r="K130" s="1045">
        <v>181787155</v>
      </c>
      <c r="L130" s="921"/>
      <c r="M130" s="921"/>
      <c r="N130" s="921"/>
      <c r="O130" s="921"/>
      <c r="P130" s="921"/>
      <c r="Q130" s="921"/>
      <c r="R130" s="921"/>
      <c r="S130" s="921"/>
      <c r="T130" s="395"/>
    </row>
    <row r="131" spans="1:20" ht="30">
      <c r="A131" s="1038">
        <v>14</v>
      </c>
      <c r="B131" s="1039">
        <v>3350</v>
      </c>
      <c r="C131" s="1040" t="s">
        <v>193</v>
      </c>
      <c r="D131" s="1039"/>
      <c r="E131" s="1039" t="s">
        <v>194</v>
      </c>
      <c r="F131" s="1041" t="s">
        <v>195</v>
      </c>
      <c r="G131" s="1041" t="s">
        <v>117</v>
      </c>
      <c r="H131" s="1043">
        <v>5866</v>
      </c>
      <c r="I131" s="1043">
        <v>23192</v>
      </c>
      <c r="J131" s="1043">
        <v>27253</v>
      </c>
      <c r="K131" s="1045">
        <v>23348</v>
      </c>
      <c r="L131" s="921"/>
      <c r="M131" s="921"/>
      <c r="N131" s="921"/>
      <c r="O131" s="921"/>
      <c r="P131" s="921"/>
      <c r="Q131" s="921"/>
      <c r="R131" s="921"/>
      <c r="S131" s="921"/>
      <c r="T131" s="395"/>
    </row>
    <row r="132" spans="1:20" ht="28.5">
      <c r="A132" s="1038"/>
      <c r="B132" s="1039"/>
      <c r="C132" s="1040"/>
      <c r="D132" s="1039"/>
      <c r="E132" s="1039"/>
      <c r="F132" s="1052" t="s">
        <v>118</v>
      </c>
      <c r="G132" s="1053"/>
      <c r="H132" s="1054"/>
      <c r="I132" s="1055">
        <v>17326</v>
      </c>
      <c r="J132" s="1055">
        <v>4061</v>
      </c>
      <c r="K132" s="1056">
        <v>3757</v>
      </c>
      <c r="L132" s="921"/>
      <c r="M132" s="921"/>
      <c r="N132" s="921"/>
      <c r="O132" s="921"/>
      <c r="P132" s="921"/>
      <c r="Q132" s="921"/>
      <c r="R132" s="921"/>
      <c r="S132" s="921"/>
      <c r="T132" s="395"/>
    </row>
    <row r="133" spans="1:20" ht="30">
      <c r="A133" s="1038">
        <v>14</v>
      </c>
      <c r="B133" s="1039">
        <v>3350</v>
      </c>
      <c r="C133" s="1040" t="s">
        <v>193</v>
      </c>
      <c r="D133" s="1039"/>
      <c r="E133" s="1039" t="s">
        <v>557</v>
      </c>
      <c r="F133" s="1041" t="s">
        <v>198</v>
      </c>
      <c r="G133" s="1042" t="s">
        <v>107</v>
      </c>
      <c r="H133" s="1057">
        <v>55</v>
      </c>
      <c r="I133" s="1057"/>
      <c r="J133" s="1057">
        <v>0</v>
      </c>
      <c r="K133" s="1044"/>
      <c r="L133" s="921"/>
      <c r="M133" s="921"/>
      <c r="N133" s="921"/>
      <c r="O133" s="921"/>
      <c r="P133" s="921"/>
      <c r="Q133" s="921"/>
      <c r="R133" s="921"/>
      <c r="S133" s="921"/>
      <c r="T133" s="395"/>
    </row>
    <row r="134" spans="1:20" ht="30">
      <c r="A134" s="1038">
        <v>14</v>
      </c>
      <c r="B134" s="1039">
        <v>3350</v>
      </c>
      <c r="C134" s="1040" t="s">
        <v>193</v>
      </c>
      <c r="D134" s="1039"/>
      <c r="E134" s="1039" t="s">
        <v>557</v>
      </c>
      <c r="F134" s="1041" t="s">
        <v>198</v>
      </c>
      <c r="G134" s="1041" t="s">
        <v>108</v>
      </c>
      <c r="H134" s="1043">
        <v>2960000</v>
      </c>
      <c r="I134" s="1057">
        <v>0</v>
      </c>
      <c r="J134" s="1057">
        <v>0</v>
      </c>
      <c r="K134" s="1044">
        <v>0</v>
      </c>
      <c r="L134" s="921"/>
      <c r="M134" s="921"/>
      <c r="N134" s="921"/>
      <c r="O134" s="921"/>
      <c r="P134" s="921"/>
      <c r="Q134" s="921"/>
      <c r="R134" s="921"/>
      <c r="S134" s="921"/>
      <c r="T134" s="395"/>
    </row>
    <row r="135" spans="1:20" ht="30">
      <c r="A135" s="1038">
        <v>14</v>
      </c>
      <c r="B135" s="1039">
        <v>3350</v>
      </c>
      <c r="C135" s="1040" t="s">
        <v>193</v>
      </c>
      <c r="D135" s="1039"/>
      <c r="E135" s="1039" t="s">
        <v>557</v>
      </c>
      <c r="F135" s="1041" t="s">
        <v>198</v>
      </c>
      <c r="G135" s="1041" t="s">
        <v>109</v>
      </c>
      <c r="H135" s="1043">
        <v>53818</v>
      </c>
      <c r="I135" s="1057">
        <v>0</v>
      </c>
      <c r="J135" s="1057"/>
      <c r="K135" s="1044">
        <v>0</v>
      </c>
      <c r="L135" s="921"/>
      <c r="M135" s="921"/>
      <c r="N135" s="921"/>
      <c r="O135" s="921"/>
      <c r="P135" s="921"/>
      <c r="Q135" s="921"/>
      <c r="R135" s="921"/>
      <c r="S135" s="921"/>
      <c r="T135" s="395"/>
    </row>
    <row r="136" spans="1:20" ht="30">
      <c r="A136" s="1038"/>
      <c r="B136" s="1039"/>
      <c r="C136" s="1040"/>
      <c r="D136" s="1039"/>
      <c r="E136" s="1039"/>
      <c r="F136" s="1046" t="s">
        <v>110</v>
      </c>
      <c r="G136" s="1047"/>
      <c r="H136" s="1048"/>
      <c r="I136" s="1048"/>
      <c r="J136" s="1048"/>
      <c r="K136" s="1051"/>
      <c r="L136" s="921"/>
      <c r="M136" s="921"/>
      <c r="N136" s="921"/>
      <c r="O136" s="921"/>
      <c r="P136" s="921"/>
      <c r="Q136" s="921"/>
      <c r="R136" s="921"/>
      <c r="S136" s="921"/>
      <c r="T136" s="395"/>
    </row>
    <row r="137" spans="1:20" ht="30">
      <c r="A137" s="1038">
        <v>14</v>
      </c>
      <c r="B137" s="1039">
        <v>3350</v>
      </c>
      <c r="C137" s="1040" t="s">
        <v>193</v>
      </c>
      <c r="D137" s="1039"/>
      <c r="E137" s="1039" t="s">
        <v>557</v>
      </c>
      <c r="F137" s="1041" t="s">
        <v>198</v>
      </c>
      <c r="G137" s="1042" t="s">
        <v>111</v>
      </c>
      <c r="H137" s="1057">
        <v>17</v>
      </c>
      <c r="I137" s="1057"/>
      <c r="J137" s="1057">
        <v>0</v>
      </c>
      <c r="K137" s="1044"/>
      <c r="L137" s="921"/>
      <c r="M137" s="921"/>
      <c r="N137" s="921"/>
      <c r="O137" s="921"/>
      <c r="P137" s="921"/>
      <c r="Q137" s="921"/>
      <c r="R137" s="921"/>
      <c r="S137" s="921"/>
      <c r="T137" s="395"/>
    </row>
    <row r="138" spans="1:20" ht="30">
      <c r="A138" s="1038">
        <v>14</v>
      </c>
      <c r="B138" s="1039">
        <v>3350</v>
      </c>
      <c r="C138" s="1040" t="s">
        <v>193</v>
      </c>
      <c r="D138" s="1039"/>
      <c r="E138" s="1039" t="s">
        <v>557</v>
      </c>
      <c r="F138" s="1041" t="s">
        <v>198</v>
      </c>
      <c r="G138" s="1041" t="s">
        <v>112</v>
      </c>
      <c r="H138" s="1043">
        <v>1560000</v>
      </c>
      <c r="I138" s="1057">
        <v>0</v>
      </c>
      <c r="J138" s="1057">
        <v>0</v>
      </c>
      <c r="K138" s="1044">
        <v>0</v>
      </c>
      <c r="L138" s="921"/>
      <c r="M138" s="921"/>
      <c r="N138" s="921"/>
      <c r="O138" s="921"/>
      <c r="P138" s="921"/>
      <c r="Q138" s="921"/>
      <c r="R138" s="921"/>
      <c r="S138" s="921"/>
      <c r="T138" s="395"/>
    </row>
    <row r="139" spans="1:20" ht="30">
      <c r="A139" s="1038">
        <v>14</v>
      </c>
      <c r="B139" s="1039">
        <v>3350</v>
      </c>
      <c r="C139" s="1040" t="s">
        <v>193</v>
      </c>
      <c r="D139" s="1039"/>
      <c r="E139" s="1039" t="s">
        <v>557</v>
      </c>
      <c r="F139" s="1041" t="s">
        <v>198</v>
      </c>
      <c r="G139" s="1041" t="s">
        <v>113</v>
      </c>
      <c r="H139" s="1043">
        <v>91765</v>
      </c>
      <c r="I139" s="1057">
        <v>0</v>
      </c>
      <c r="J139" s="1057"/>
      <c r="K139" s="1044">
        <v>0</v>
      </c>
      <c r="L139" s="921"/>
      <c r="M139" s="921"/>
      <c r="N139" s="921"/>
      <c r="O139" s="921"/>
      <c r="P139" s="921"/>
      <c r="Q139" s="921"/>
      <c r="R139" s="921"/>
      <c r="S139" s="921"/>
      <c r="T139" s="395"/>
    </row>
    <row r="140" spans="1:20" ht="30">
      <c r="A140" s="1038"/>
      <c r="B140" s="1039"/>
      <c r="C140" s="1040"/>
      <c r="D140" s="1039"/>
      <c r="E140" s="1039"/>
      <c r="F140" s="1046" t="s">
        <v>114</v>
      </c>
      <c r="G140" s="1047"/>
      <c r="H140" s="1048"/>
      <c r="I140" s="1048">
        <v>0</v>
      </c>
      <c r="J140" s="1048"/>
      <c r="K140" s="1051"/>
      <c r="L140" s="921"/>
      <c r="M140" s="921"/>
      <c r="N140" s="921"/>
      <c r="O140" s="921"/>
      <c r="P140" s="921"/>
      <c r="Q140" s="921"/>
      <c r="R140" s="921"/>
      <c r="S140" s="921"/>
      <c r="T140" s="395"/>
    </row>
    <row r="141" spans="1:20" ht="30">
      <c r="A141" s="1038">
        <v>14</v>
      </c>
      <c r="B141" s="1039">
        <v>3350</v>
      </c>
      <c r="C141" s="1040" t="s">
        <v>193</v>
      </c>
      <c r="D141" s="1039"/>
      <c r="E141" s="1039" t="s">
        <v>557</v>
      </c>
      <c r="F141" s="1041" t="s">
        <v>198</v>
      </c>
      <c r="G141" s="1042" t="s">
        <v>115</v>
      </c>
      <c r="H141" s="1057">
        <v>17</v>
      </c>
      <c r="I141" s="1057"/>
      <c r="J141" s="1057"/>
      <c r="K141" s="1044"/>
      <c r="L141" s="921"/>
      <c r="M141" s="921"/>
      <c r="N141" s="921"/>
      <c r="O141" s="921"/>
      <c r="P141" s="921"/>
      <c r="Q141" s="921"/>
      <c r="R141" s="921"/>
      <c r="S141" s="921"/>
      <c r="T141" s="395"/>
    </row>
    <row r="142" spans="1:20" ht="30">
      <c r="A142" s="1038">
        <v>14</v>
      </c>
      <c r="B142" s="1039">
        <v>3350</v>
      </c>
      <c r="C142" s="1040" t="s">
        <v>193</v>
      </c>
      <c r="D142" s="1039"/>
      <c r="E142" s="1039" t="s">
        <v>557</v>
      </c>
      <c r="F142" s="1041" t="s">
        <v>198</v>
      </c>
      <c r="G142" s="1041" t="s">
        <v>116</v>
      </c>
      <c r="H142" s="1043">
        <v>1540560</v>
      </c>
      <c r="I142" s="1057">
        <v>0</v>
      </c>
      <c r="J142" s="1057">
        <v>0</v>
      </c>
      <c r="K142" s="1044">
        <v>0</v>
      </c>
      <c r="L142" s="921"/>
      <c r="M142" s="921"/>
      <c r="N142" s="921"/>
      <c r="O142" s="921"/>
      <c r="P142" s="921"/>
      <c r="Q142" s="921"/>
      <c r="R142" s="921"/>
      <c r="S142" s="921"/>
      <c r="T142" s="395"/>
    </row>
    <row r="143" spans="1:20" ht="30">
      <c r="A143" s="1038">
        <v>14</v>
      </c>
      <c r="B143" s="1039">
        <v>3350</v>
      </c>
      <c r="C143" s="1040" t="s">
        <v>193</v>
      </c>
      <c r="D143" s="1039"/>
      <c r="E143" s="1039" t="s">
        <v>557</v>
      </c>
      <c r="F143" s="1041" t="s">
        <v>198</v>
      </c>
      <c r="G143" s="1041" t="s">
        <v>117</v>
      </c>
      <c r="H143" s="1043">
        <v>90621</v>
      </c>
      <c r="I143" s="1057">
        <v>0</v>
      </c>
      <c r="J143" s="1057">
        <v>0</v>
      </c>
      <c r="K143" s="1044">
        <v>0</v>
      </c>
      <c r="L143" s="921"/>
      <c r="M143" s="921"/>
      <c r="N143" s="921"/>
      <c r="O143" s="921"/>
      <c r="P143" s="921"/>
      <c r="Q143" s="921"/>
      <c r="R143" s="921"/>
      <c r="S143" s="921"/>
      <c r="T143" s="395"/>
    </row>
    <row r="144" spans="1:20" ht="28.5">
      <c r="A144" s="1038"/>
      <c r="B144" s="1039"/>
      <c r="C144" s="1040"/>
      <c r="D144" s="1039"/>
      <c r="E144" s="1039"/>
      <c r="F144" s="1052" t="s">
        <v>118</v>
      </c>
      <c r="G144" s="1053"/>
      <c r="H144" s="1054"/>
      <c r="I144" s="1054"/>
      <c r="J144" s="1054">
        <v>0</v>
      </c>
      <c r="K144" s="1058">
        <v>0</v>
      </c>
      <c r="L144" s="921"/>
      <c r="M144" s="921"/>
      <c r="N144" s="921"/>
      <c r="O144" s="921"/>
      <c r="P144" s="921"/>
      <c r="Q144" s="921"/>
      <c r="R144" s="921"/>
      <c r="S144" s="921"/>
      <c r="T144" s="395"/>
    </row>
    <row r="145" spans="1:20" ht="30">
      <c r="A145" s="1038">
        <v>14</v>
      </c>
      <c r="B145" s="1039">
        <v>3350</v>
      </c>
      <c r="C145" s="1040" t="s">
        <v>193</v>
      </c>
      <c r="D145" s="1039"/>
      <c r="E145" s="1039" t="s">
        <v>558</v>
      </c>
      <c r="F145" s="1041" t="s">
        <v>559</v>
      </c>
      <c r="G145" s="1042" t="s">
        <v>107</v>
      </c>
      <c r="H145" s="1057">
        <v>1</v>
      </c>
      <c r="I145" s="1057"/>
      <c r="J145" s="1057">
        <v>0</v>
      </c>
      <c r="K145" s="1044"/>
      <c r="L145" s="921"/>
      <c r="M145" s="921"/>
      <c r="N145" s="921"/>
      <c r="O145" s="921"/>
      <c r="P145" s="921"/>
      <c r="Q145" s="921"/>
      <c r="R145" s="921"/>
      <c r="S145" s="921"/>
      <c r="T145" s="395"/>
    </row>
    <row r="146" spans="1:20" ht="30">
      <c r="A146" s="1038">
        <v>14</v>
      </c>
      <c r="B146" s="1039">
        <v>3350</v>
      </c>
      <c r="C146" s="1040" t="s">
        <v>193</v>
      </c>
      <c r="D146" s="1039"/>
      <c r="E146" s="1039" t="s">
        <v>558</v>
      </c>
      <c r="F146" s="1041" t="s">
        <v>559</v>
      </c>
      <c r="G146" s="1041" t="s">
        <v>108</v>
      </c>
      <c r="H146" s="1043">
        <v>40000</v>
      </c>
      <c r="I146" s="1057">
        <v>0</v>
      </c>
      <c r="J146" s="1057">
        <v>0</v>
      </c>
      <c r="K146" s="1044">
        <v>0</v>
      </c>
      <c r="L146" s="921"/>
      <c r="M146" s="921"/>
      <c r="N146" s="921"/>
      <c r="O146" s="921"/>
      <c r="P146" s="921"/>
      <c r="Q146" s="921"/>
      <c r="R146" s="921"/>
      <c r="S146" s="921"/>
      <c r="T146" s="395"/>
    </row>
    <row r="147" spans="1:20" ht="30">
      <c r="A147" s="1038">
        <v>14</v>
      </c>
      <c r="B147" s="1039">
        <v>3350</v>
      </c>
      <c r="C147" s="1040" t="s">
        <v>193</v>
      </c>
      <c r="D147" s="1039"/>
      <c r="E147" s="1039" t="s">
        <v>558</v>
      </c>
      <c r="F147" s="1041" t="s">
        <v>559</v>
      </c>
      <c r="G147" s="1041" t="s">
        <v>109</v>
      </c>
      <c r="H147" s="1043">
        <v>40000</v>
      </c>
      <c r="I147" s="1057">
        <v>0</v>
      </c>
      <c r="J147" s="1057"/>
      <c r="K147" s="1044">
        <v>0</v>
      </c>
      <c r="L147" s="921"/>
      <c r="M147" s="921"/>
      <c r="N147" s="921"/>
      <c r="O147" s="921"/>
      <c r="P147" s="921"/>
      <c r="Q147" s="921"/>
      <c r="R147" s="921"/>
      <c r="S147" s="921"/>
      <c r="T147" s="395"/>
    </row>
    <row r="148" spans="1:20" ht="30">
      <c r="A148" s="1038"/>
      <c r="B148" s="1039"/>
      <c r="C148" s="1040"/>
      <c r="D148" s="1039"/>
      <c r="E148" s="1039"/>
      <c r="F148" s="1046" t="s">
        <v>110</v>
      </c>
      <c r="G148" s="1047"/>
      <c r="H148" s="1048"/>
      <c r="I148" s="1048"/>
      <c r="J148" s="1048"/>
      <c r="K148" s="1051"/>
      <c r="L148" s="921"/>
      <c r="M148" s="921"/>
      <c r="N148" s="921"/>
      <c r="O148" s="921"/>
      <c r="P148" s="921"/>
      <c r="Q148" s="921"/>
      <c r="R148" s="921"/>
      <c r="S148" s="921"/>
      <c r="T148" s="395"/>
    </row>
    <row r="149" spans="1:20" ht="30">
      <c r="A149" s="1038">
        <v>14</v>
      </c>
      <c r="B149" s="1039">
        <v>3350</v>
      </c>
      <c r="C149" s="1040" t="s">
        <v>193</v>
      </c>
      <c r="D149" s="1039"/>
      <c r="E149" s="1039" t="s">
        <v>558</v>
      </c>
      <c r="F149" s="1041" t="s">
        <v>559</v>
      </c>
      <c r="G149" s="1042" t="s">
        <v>111</v>
      </c>
      <c r="H149" s="1057">
        <v>1</v>
      </c>
      <c r="I149" s="1057"/>
      <c r="J149" s="1057">
        <v>0</v>
      </c>
      <c r="K149" s="1044"/>
      <c r="L149" s="921"/>
      <c r="M149" s="921"/>
      <c r="N149" s="921"/>
      <c r="O149" s="921"/>
      <c r="P149" s="921"/>
      <c r="Q149" s="921"/>
      <c r="R149" s="921"/>
      <c r="S149" s="921"/>
      <c r="T149" s="395"/>
    </row>
    <row r="150" spans="1:20" ht="30">
      <c r="A150" s="1038">
        <v>14</v>
      </c>
      <c r="B150" s="1039">
        <v>3350</v>
      </c>
      <c r="C150" s="1040" t="s">
        <v>193</v>
      </c>
      <c r="D150" s="1039"/>
      <c r="E150" s="1039" t="s">
        <v>558</v>
      </c>
      <c r="F150" s="1041" t="s">
        <v>559</v>
      </c>
      <c r="G150" s="1041" t="s">
        <v>112</v>
      </c>
      <c r="H150" s="1043">
        <v>40000</v>
      </c>
      <c r="I150" s="1057">
        <v>0</v>
      </c>
      <c r="J150" s="1057">
        <v>0</v>
      </c>
      <c r="K150" s="1044">
        <v>0</v>
      </c>
      <c r="L150" s="921"/>
      <c r="M150" s="921"/>
      <c r="N150" s="921"/>
      <c r="O150" s="921"/>
      <c r="P150" s="921"/>
      <c r="Q150" s="921"/>
      <c r="R150" s="921"/>
      <c r="S150" s="921"/>
      <c r="T150" s="395"/>
    </row>
    <row r="151" spans="1:20" ht="30">
      <c r="A151" s="1038">
        <v>14</v>
      </c>
      <c r="B151" s="1039">
        <v>3350</v>
      </c>
      <c r="C151" s="1040" t="s">
        <v>193</v>
      </c>
      <c r="D151" s="1039"/>
      <c r="E151" s="1039" t="s">
        <v>558</v>
      </c>
      <c r="F151" s="1041" t="s">
        <v>559</v>
      </c>
      <c r="G151" s="1041" t="s">
        <v>113</v>
      </c>
      <c r="H151" s="1043">
        <v>40000</v>
      </c>
      <c r="I151" s="1057">
        <v>0</v>
      </c>
      <c r="J151" s="1057"/>
      <c r="K151" s="1044">
        <v>0</v>
      </c>
      <c r="L151" s="921"/>
      <c r="M151" s="921"/>
      <c r="N151" s="921"/>
      <c r="O151" s="921"/>
      <c r="P151" s="921"/>
      <c r="Q151" s="921"/>
      <c r="R151" s="921"/>
      <c r="S151" s="921"/>
      <c r="T151" s="395"/>
    </row>
    <row r="152" spans="1:20" ht="30">
      <c r="A152" s="1038"/>
      <c r="B152" s="1039"/>
      <c r="C152" s="1040"/>
      <c r="D152" s="1039"/>
      <c r="E152" s="1039"/>
      <c r="F152" s="1046" t="s">
        <v>114</v>
      </c>
      <c r="G152" s="1047"/>
      <c r="H152" s="1048"/>
      <c r="I152" s="1048"/>
      <c r="J152" s="1048"/>
      <c r="K152" s="1051"/>
      <c r="L152" s="921"/>
      <c r="M152" s="921"/>
      <c r="N152" s="921"/>
      <c r="O152" s="921"/>
      <c r="P152" s="921"/>
      <c r="Q152" s="921"/>
      <c r="R152" s="921"/>
      <c r="S152" s="921"/>
      <c r="T152" s="395"/>
    </row>
    <row r="153" spans="1:20" ht="30">
      <c r="A153" s="1038">
        <v>14</v>
      </c>
      <c r="B153" s="1039">
        <v>3350</v>
      </c>
      <c r="C153" s="1040" t="s">
        <v>193</v>
      </c>
      <c r="D153" s="1039"/>
      <c r="E153" s="1039" t="s">
        <v>558</v>
      </c>
      <c r="F153" s="1041" t="s">
        <v>559</v>
      </c>
      <c r="G153" s="1042" t="s">
        <v>115</v>
      </c>
      <c r="H153" s="1057">
        <v>1</v>
      </c>
      <c r="I153" s="1057"/>
      <c r="J153" s="1057"/>
      <c r="K153" s="1044"/>
      <c r="L153" s="921"/>
      <c r="M153" s="921"/>
      <c r="N153" s="921"/>
      <c r="O153" s="921"/>
      <c r="P153" s="921"/>
      <c r="Q153" s="921"/>
      <c r="R153" s="921"/>
      <c r="S153" s="921"/>
      <c r="T153" s="395"/>
    </row>
    <row r="154" spans="1:20" ht="30">
      <c r="A154" s="1038">
        <v>14</v>
      </c>
      <c r="B154" s="1039">
        <v>3350</v>
      </c>
      <c r="C154" s="1040" t="s">
        <v>193</v>
      </c>
      <c r="D154" s="1039"/>
      <c r="E154" s="1039" t="s">
        <v>558</v>
      </c>
      <c r="F154" s="1041" t="s">
        <v>559</v>
      </c>
      <c r="G154" s="1041" t="s">
        <v>116</v>
      </c>
      <c r="H154" s="1043">
        <v>26000</v>
      </c>
      <c r="I154" s="1057">
        <v>0</v>
      </c>
      <c r="J154" s="1057">
        <v>0</v>
      </c>
      <c r="K154" s="1044">
        <v>0</v>
      </c>
      <c r="L154" s="921"/>
      <c r="M154" s="921"/>
      <c r="N154" s="921"/>
      <c r="O154" s="921"/>
      <c r="P154" s="921"/>
      <c r="Q154" s="921"/>
      <c r="R154" s="921"/>
      <c r="S154" s="921"/>
      <c r="T154" s="395"/>
    </row>
    <row r="155" spans="1:20" ht="30">
      <c r="A155" s="1038">
        <v>14</v>
      </c>
      <c r="B155" s="1039">
        <v>3350</v>
      </c>
      <c r="C155" s="1040" t="s">
        <v>193</v>
      </c>
      <c r="D155" s="1039"/>
      <c r="E155" s="1039" t="s">
        <v>558</v>
      </c>
      <c r="F155" s="1041" t="s">
        <v>559</v>
      </c>
      <c r="G155" s="1041" t="s">
        <v>117</v>
      </c>
      <c r="H155" s="1043">
        <v>26000</v>
      </c>
      <c r="I155" s="1057">
        <v>0</v>
      </c>
      <c r="J155" s="1057">
        <v>0</v>
      </c>
      <c r="K155" s="1044">
        <v>0</v>
      </c>
      <c r="L155" s="921"/>
      <c r="M155" s="921"/>
      <c r="N155" s="921"/>
      <c r="O155" s="921"/>
      <c r="P155" s="921"/>
      <c r="Q155" s="921"/>
      <c r="R155" s="921"/>
      <c r="S155" s="921"/>
      <c r="T155" s="395"/>
    </row>
    <row r="156" spans="1:20" ht="28.5">
      <c r="A156" s="1038"/>
      <c r="B156" s="1039"/>
      <c r="C156" s="1040"/>
      <c r="D156" s="1039"/>
      <c r="E156" s="1039"/>
      <c r="F156" s="1052" t="s">
        <v>118</v>
      </c>
      <c r="G156" s="1053"/>
      <c r="H156" s="1054"/>
      <c r="I156" s="1054"/>
      <c r="J156" s="1054">
        <v>0</v>
      </c>
      <c r="K156" s="1058">
        <v>0</v>
      </c>
      <c r="L156" s="921"/>
      <c r="M156" s="921"/>
      <c r="N156" s="921"/>
      <c r="O156" s="921"/>
      <c r="P156" s="921"/>
      <c r="Q156" s="921"/>
      <c r="R156" s="921"/>
      <c r="S156" s="921"/>
      <c r="T156" s="395"/>
    </row>
    <row r="157" spans="1:20" ht="30">
      <c r="A157" s="1038">
        <v>14</v>
      </c>
      <c r="B157" s="1039">
        <v>3350</v>
      </c>
      <c r="C157" s="1040" t="s">
        <v>193</v>
      </c>
      <c r="D157" s="1039"/>
      <c r="E157" s="1039" t="s">
        <v>196</v>
      </c>
      <c r="F157" s="1041" t="s">
        <v>197</v>
      </c>
      <c r="G157" s="1042" t="s">
        <v>107</v>
      </c>
      <c r="H157" s="1057"/>
      <c r="I157" s="1057"/>
      <c r="J157" s="1057"/>
      <c r="K157" s="1044"/>
      <c r="L157" s="921"/>
      <c r="M157" s="921"/>
      <c r="N157" s="921"/>
      <c r="O157" s="921"/>
      <c r="P157" s="921"/>
      <c r="Q157" s="921"/>
      <c r="R157" s="921"/>
      <c r="S157" s="921"/>
      <c r="T157" s="395"/>
    </row>
    <row r="158" spans="1:20" ht="30">
      <c r="A158" s="1038">
        <v>14</v>
      </c>
      <c r="B158" s="1039">
        <v>3350</v>
      </c>
      <c r="C158" s="1040" t="s">
        <v>193</v>
      </c>
      <c r="D158" s="1039"/>
      <c r="E158" s="1039" t="s">
        <v>196</v>
      </c>
      <c r="F158" s="1041" t="s">
        <v>197</v>
      </c>
      <c r="G158" s="1041" t="s">
        <v>108</v>
      </c>
      <c r="H158" s="1057">
        <v>0</v>
      </c>
      <c r="I158" s="1043">
        <v>5000000</v>
      </c>
      <c r="J158" s="1043">
        <v>5000000</v>
      </c>
      <c r="K158" s="1045">
        <v>5000000</v>
      </c>
      <c r="L158" s="921"/>
      <c r="M158" s="921"/>
      <c r="N158" s="921"/>
      <c r="O158" s="921"/>
      <c r="P158" s="921"/>
      <c r="Q158" s="921"/>
      <c r="R158" s="921"/>
      <c r="S158" s="921"/>
      <c r="T158" s="395"/>
    </row>
    <row r="159" spans="1:20" ht="30">
      <c r="A159" s="1038">
        <v>14</v>
      </c>
      <c r="B159" s="1039">
        <v>3350</v>
      </c>
      <c r="C159" s="1040" t="s">
        <v>193</v>
      </c>
      <c r="D159" s="1039"/>
      <c r="E159" s="1039" t="s">
        <v>196</v>
      </c>
      <c r="F159" s="1041" t="s">
        <v>197</v>
      </c>
      <c r="G159" s="1041" t="s">
        <v>109</v>
      </c>
      <c r="H159" s="1057">
        <v>0</v>
      </c>
      <c r="I159" s="1043">
        <v>5000000</v>
      </c>
      <c r="J159" s="1043">
        <v>4080000</v>
      </c>
      <c r="K159" s="1044"/>
      <c r="L159" s="921"/>
      <c r="M159" s="921"/>
      <c r="N159" s="921"/>
      <c r="O159" s="921"/>
      <c r="P159" s="921"/>
      <c r="Q159" s="921"/>
      <c r="R159" s="921"/>
      <c r="S159" s="921"/>
      <c r="T159" s="395"/>
    </row>
    <row r="160" spans="1:20" ht="30">
      <c r="A160" s="1038"/>
      <c r="B160" s="1039"/>
      <c r="C160" s="1040"/>
      <c r="D160" s="1039"/>
      <c r="E160" s="1039"/>
      <c r="F160" s="1046" t="s">
        <v>110</v>
      </c>
      <c r="G160" s="1047"/>
      <c r="H160" s="1048"/>
      <c r="I160" s="1048"/>
      <c r="J160" s="1048">
        <v>0</v>
      </c>
      <c r="K160" s="1051">
        <v>0</v>
      </c>
      <c r="L160" s="921"/>
      <c r="M160" s="921"/>
      <c r="N160" s="921"/>
      <c r="O160" s="921"/>
      <c r="P160" s="921"/>
      <c r="Q160" s="921"/>
      <c r="R160" s="921"/>
      <c r="S160" s="921"/>
      <c r="T160" s="395"/>
    </row>
    <row r="161" spans="1:20" ht="30">
      <c r="A161" s="1038">
        <v>14</v>
      </c>
      <c r="B161" s="1039">
        <v>3350</v>
      </c>
      <c r="C161" s="1040" t="s">
        <v>193</v>
      </c>
      <c r="D161" s="1039"/>
      <c r="E161" s="1039" t="s">
        <v>196</v>
      </c>
      <c r="F161" s="1041" t="s">
        <v>197</v>
      </c>
      <c r="G161" s="1042" t="s">
        <v>111</v>
      </c>
      <c r="H161" s="1057"/>
      <c r="I161" s="1057"/>
      <c r="J161" s="1057"/>
      <c r="K161" s="1044"/>
      <c r="L161" s="921"/>
      <c r="M161" s="921"/>
      <c r="N161" s="921"/>
      <c r="O161" s="921"/>
      <c r="P161" s="921"/>
      <c r="Q161" s="921"/>
      <c r="R161" s="921"/>
      <c r="S161" s="921"/>
      <c r="T161" s="395"/>
    </row>
    <row r="162" spans="1:20" ht="30">
      <c r="A162" s="1038">
        <v>14</v>
      </c>
      <c r="B162" s="1039">
        <v>3350</v>
      </c>
      <c r="C162" s="1040" t="s">
        <v>193</v>
      </c>
      <c r="D162" s="1039"/>
      <c r="E162" s="1039" t="s">
        <v>196</v>
      </c>
      <c r="F162" s="1041" t="s">
        <v>197</v>
      </c>
      <c r="G162" s="1041" t="s">
        <v>112</v>
      </c>
      <c r="H162" s="1057">
        <v>0</v>
      </c>
      <c r="I162" s="1057">
        <v>0</v>
      </c>
      <c r="J162" s="1043">
        <v>5000000</v>
      </c>
      <c r="K162" s="1045">
        <v>5000000</v>
      </c>
      <c r="L162" s="921"/>
      <c r="M162" s="921"/>
      <c r="N162" s="921"/>
      <c r="O162" s="921"/>
      <c r="P162" s="921"/>
      <c r="Q162" s="921"/>
      <c r="R162" s="921"/>
      <c r="S162" s="921"/>
      <c r="T162" s="395"/>
    </row>
    <row r="163" spans="1:20" ht="30">
      <c r="A163" s="1038">
        <v>14</v>
      </c>
      <c r="B163" s="1039">
        <v>3350</v>
      </c>
      <c r="C163" s="1040" t="s">
        <v>193</v>
      </c>
      <c r="D163" s="1039"/>
      <c r="E163" s="1039" t="s">
        <v>196</v>
      </c>
      <c r="F163" s="1041" t="s">
        <v>197</v>
      </c>
      <c r="G163" s="1041" t="s">
        <v>113</v>
      </c>
      <c r="H163" s="1057">
        <v>0</v>
      </c>
      <c r="I163" s="1057">
        <v>0</v>
      </c>
      <c r="J163" s="1043">
        <v>5000000</v>
      </c>
      <c r="K163" s="1045">
        <v>2500000</v>
      </c>
      <c r="L163" s="921"/>
      <c r="M163" s="921"/>
      <c r="N163" s="921"/>
      <c r="O163" s="921"/>
      <c r="P163" s="921"/>
      <c r="Q163" s="921"/>
      <c r="R163" s="921"/>
      <c r="S163" s="921"/>
      <c r="T163" s="395"/>
    </row>
    <row r="164" spans="1:20" ht="30">
      <c r="A164" s="1038"/>
      <c r="B164" s="1039"/>
      <c r="C164" s="1040"/>
      <c r="D164" s="1039"/>
      <c r="E164" s="1039"/>
      <c r="F164" s="1046" t="s">
        <v>114</v>
      </c>
      <c r="G164" s="1047"/>
      <c r="H164" s="1048"/>
      <c r="I164" s="1048">
        <v>0</v>
      </c>
      <c r="J164" s="1048"/>
      <c r="K164" s="1051"/>
      <c r="L164" s="921"/>
      <c r="M164" s="921"/>
      <c r="N164" s="921"/>
      <c r="O164" s="921"/>
      <c r="P164" s="921"/>
      <c r="Q164" s="921"/>
      <c r="R164" s="921"/>
      <c r="S164" s="921"/>
      <c r="T164" s="395"/>
    </row>
    <row r="165" spans="1:20" ht="30">
      <c r="A165" s="1038">
        <v>14</v>
      </c>
      <c r="B165" s="1039">
        <v>3350</v>
      </c>
      <c r="C165" s="1040" t="s">
        <v>193</v>
      </c>
      <c r="D165" s="1039"/>
      <c r="E165" s="1039" t="s">
        <v>196</v>
      </c>
      <c r="F165" s="1041" t="s">
        <v>197</v>
      </c>
      <c r="G165" s="1042" t="s">
        <v>115</v>
      </c>
      <c r="H165" s="1057"/>
      <c r="I165" s="1057"/>
      <c r="J165" s="1057"/>
      <c r="K165" s="1044"/>
      <c r="L165" s="921"/>
      <c r="M165" s="921"/>
      <c r="N165" s="921"/>
      <c r="O165" s="921"/>
      <c r="P165" s="921"/>
      <c r="Q165" s="921"/>
      <c r="R165" s="921"/>
      <c r="S165" s="921"/>
      <c r="T165" s="395"/>
    </row>
    <row r="166" spans="1:20" ht="30">
      <c r="A166" s="1038">
        <v>14</v>
      </c>
      <c r="B166" s="1039">
        <v>3350</v>
      </c>
      <c r="C166" s="1040" t="s">
        <v>193</v>
      </c>
      <c r="D166" s="1039"/>
      <c r="E166" s="1039" t="s">
        <v>196</v>
      </c>
      <c r="F166" s="1041" t="s">
        <v>197</v>
      </c>
      <c r="G166" s="1041" t="s">
        <v>116</v>
      </c>
      <c r="H166" s="1057">
        <v>0</v>
      </c>
      <c r="I166" s="1057">
        <v>0</v>
      </c>
      <c r="J166" s="1043">
        <v>4080000</v>
      </c>
      <c r="K166" s="1044">
        <v>0</v>
      </c>
      <c r="L166" s="921"/>
      <c r="M166" s="921"/>
      <c r="N166" s="921"/>
      <c r="O166" s="921"/>
      <c r="P166" s="921"/>
      <c r="Q166" s="921"/>
      <c r="R166" s="921"/>
      <c r="S166" s="921"/>
      <c r="T166" s="395"/>
    </row>
    <row r="167" spans="1:20" ht="30">
      <c r="A167" s="1038">
        <v>14</v>
      </c>
      <c r="B167" s="1039">
        <v>3350</v>
      </c>
      <c r="C167" s="1040" t="s">
        <v>193</v>
      </c>
      <c r="D167" s="1039"/>
      <c r="E167" s="1039" t="s">
        <v>196</v>
      </c>
      <c r="F167" s="1041" t="s">
        <v>197</v>
      </c>
      <c r="G167" s="1041" t="s">
        <v>117</v>
      </c>
      <c r="H167" s="1057">
        <v>0</v>
      </c>
      <c r="I167" s="1057">
        <v>0</v>
      </c>
      <c r="J167" s="1043">
        <v>4080000</v>
      </c>
      <c r="K167" s="1044">
        <v>0</v>
      </c>
      <c r="L167" s="921"/>
      <c r="M167" s="921"/>
      <c r="N167" s="921"/>
      <c r="O167" s="921"/>
      <c r="P167" s="921"/>
      <c r="Q167" s="921"/>
      <c r="R167" s="921"/>
      <c r="S167" s="921"/>
      <c r="T167" s="395"/>
    </row>
    <row r="168" spans="1:20" ht="28.5">
      <c r="A168" s="1038"/>
      <c r="B168" s="1039"/>
      <c r="C168" s="1040"/>
      <c r="D168" s="1039"/>
      <c r="E168" s="1039"/>
      <c r="F168" s="1052" t="s">
        <v>118</v>
      </c>
      <c r="G168" s="1053"/>
      <c r="H168" s="1054"/>
      <c r="I168" s="1054">
        <v>0</v>
      </c>
      <c r="J168" s="1055">
        <v>4080000</v>
      </c>
      <c r="K168" s="1056">
        <v>-4080000</v>
      </c>
      <c r="L168" s="921"/>
      <c r="M168" s="921"/>
      <c r="N168" s="921"/>
      <c r="O168" s="921"/>
      <c r="P168" s="921"/>
      <c r="Q168" s="921"/>
      <c r="R168" s="921"/>
      <c r="S168" s="921"/>
      <c r="T168" s="395"/>
    </row>
    <row r="169" spans="1:20">
      <c r="A169" s="922"/>
      <c r="B169" s="922"/>
      <c r="C169" s="922"/>
      <c r="D169" s="922"/>
      <c r="E169" s="922"/>
      <c r="F169" s="922"/>
      <c r="G169" s="922"/>
      <c r="H169" s="922"/>
      <c r="I169" s="922"/>
      <c r="J169" s="921"/>
      <c r="K169" s="921"/>
      <c r="L169" s="921"/>
      <c r="M169" s="921"/>
      <c r="N169" s="921"/>
      <c r="O169" s="921"/>
      <c r="P169" s="921"/>
      <c r="Q169" s="921"/>
      <c r="R169" s="395"/>
    </row>
    <row r="170" spans="1:20" ht="55.5" customHeight="1">
      <c r="A170" s="922"/>
      <c r="B170" s="922"/>
      <c r="C170" s="1873" t="s">
        <v>586</v>
      </c>
      <c r="D170" s="1013" t="s">
        <v>577</v>
      </c>
      <c r="E170" s="1836"/>
      <c r="F170" s="1837"/>
      <c r="G170" s="1873" t="s">
        <v>576</v>
      </c>
      <c r="H170" s="1013" t="s">
        <v>577</v>
      </c>
      <c r="I170" s="1836"/>
      <c r="J170" s="1837"/>
      <c r="K170" s="922"/>
      <c r="L170" s="921"/>
      <c r="M170" s="921"/>
      <c r="N170" s="921"/>
      <c r="O170" s="921"/>
      <c r="P170" s="921"/>
      <c r="Q170" s="921"/>
      <c r="R170" s="921"/>
      <c r="S170" s="921"/>
      <c r="T170" s="395"/>
    </row>
    <row r="171" spans="1:20">
      <c r="A171" s="922"/>
      <c r="B171" s="922"/>
      <c r="C171" s="1874"/>
      <c r="D171" s="1013" t="s">
        <v>579</v>
      </c>
      <c r="E171" s="1836"/>
      <c r="F171" s="1837"/>
      <c r="G171" s="1874"/>
      <c r="H171" s="1013" t="s">
        <v>579</v>
      </c>
      <c r="I171" s="1836"/>
      <c r="J171" s="1837"/>
      <c r="K171" s="922"/>
      <c r="L171" s="921"/>
      <c r="M171" s="921"/>
      <c r="N171" s="921"/>
      <c r="O171" s="921"/>
      <c r="P171" s="921"/>
      <c r="Q171" s="921"/>
      <c r="R171" s="921"/>
      <c r="S171" s="921"/>
      <c r="T171" s="395"/>
    </row>
    <row r="172" spans="1:20">
      <c r="A172" s="922"/>
      <c r="B172" s="922"/>
      <c r="C172" s="1875"/>
      <c r="D172" s="1013" t="s">
        <v>580</v>
      </c>
      <c r="E172" s="1836"/>
      <c r="F172" s="1837"/>
      <c r="G172" s="1875"/>
      <c r="H172" s="1013" t="s">
        <v>580</v>
      </c>
      <c r="I172" s="1836"/>
      <c r="J172" s="1837"/>
      <c r="K172" s="922"/>
      <c r="L172" s="921"/>
      <c r="M172" s="921"/>
      <c r="N172" s="921"/>
      <c r="O172" s="921"/>
      <c r="P172" s="921"/>
      <c r="Q172" s="921"/>
      <c r="R172" s="921"/>
      <c r="S172" s="921"/>
      <c r="T172" s="395"/>
    </row>
    <row r="173" spans="1:20">
      <c r="A173" s="921"/>
      <c r="B173" s="921"/>
      <c r="C173" s="921"/>
      <c r="D173" s="921"/>
      <c r="E173" s="921"/>
      <c r="F173" s="921"/>
      <c r="G173" s="921"/>
      <c r="H173" s="921"/>
      <c r="I173" s="921"/>
      <c r="J173" s="921"/>
      <c r="K173" s="921"/>
      <c r="L173" s="921"/>
      <c r="M173" s="921"/>
      <c r="N173" s="921"/>
      <c r="O173" s="921"/>
      <c r="P173" s="921"/>
      <c r="Q173" s="921"/>
      <c r="R173" s="921"/>
      <c r="S173" s="921"/>
      <c r="T173" s="395"/>
    </row>
    <row r="174" spans="1:20">
      <c r="A174" s="921"/>
      <c r="B174" s="921"/>
      <c r="C174" s="921"/>
      <c r="D174" s="921"/>
      <c r="E174" s="921"/>
      <c r="F174" s="921"/>
      <c r="G174" s="921"/>
      <c r="H174" s="921"/>
      <c r="I174" s="921"/>
      <c r="J174" s="921"/>
      <c r="K174" s="921"/>
      <c r="L174" s="921"/>
      <c r="M174" s="921"/>
      <c r="N174" s="921"/>
      <c r="O174" s="921"/>
      <c r="P174" s="921"/>
      <c r="Q174" s="921"/>
      <c r="R174" s="921"/>
      <c r="S174" s="921"/>
      <c r="T174" s="395"/>
    </row>
    <row r="175" spans="1:20">
      <c r="A175" s="968"/>
      <c r="B175" s="922"/>
      <c r="C175" s="922"/>
      <c r="D175" s="922"/>
      <c r="E175" s="922"/>
      <c r="F175" s="922"/>
      <c r="G175" s="922"/>
      <c r="H175" s="922"/>
      <c r="I175" s="922"/>
      <c r="J175" s="922"/>
      <c r="K175" s="921"/>
      <c r="L175" s="921"/>
      <c r="M175" s="921"/>
      <c r="N175" s="921"/>
      <c r="O175" s="921"/>
      <c r="P175" s="921"/>
      <c r="Q175" s="921"/>
      <c r="R175" s="921"/>
      <c r="S175" s="921"/>
      <c r="T175" s="395"/>
    </row>
    <row r="176" spans="1:20">
      <c r="A176" s="1861" t="s">
        <v>119</v>
      </c>
      <c r="B176" s="1861"/>
      <c r="C176" s="1861"/>
      <c r="D176" s="1861"/>
      <c r="E176" s="1861"/>
      <c r="F176" s="1861"/>
      <c r="G176" s="1861"/>
      <c r="H176" s="1861"/>
      <c r="I176" s="1861"/>
      <c r="J176" s="1861"/>
      <c r="K176" s="921"/>
      <c r="L176" s="921"/>
      <c r="M176" s="921"/>
      <c r="N176" s="921"/>
      <c r="O176" s="921"/>
      <c r="P176" s="921"/>
      <c r="Q176" s="921"/>
      <c r="R176" s="921"/>
      <c r="S176" s="921"/>
      <c r="T176" s="395"/>
    </row>
    <row r="177" spans="1:20" ht="15.75" thickBot="1">
      <c r="A177" s="1862" t="s">
        <v>582</v>
      </c>
      <c r="B177" s="1862"/>
      <c r="C177" s="1862"/>
      <c r="D177" s="1862"/>
      <c r="E177" s="1862"/>
      <c r="F177" s="922"/>
      <c r="G177" s="922"/>
      <c r="H177" s="922"/>
      <c r="I177" s="922"/>
      <c r="J177" s="922"/>
      <c r="K177" s="921"/>
      <c r="L177" s="921"/>
      <c r="M177" s="921"/>
      <c r="N177" s="921"/>
      <c r="O177" s="921"/>
      <c r="P177" s="921"/>
      <c r="Q177" s="921"/>
      <c r="R177" s="921"/>
      <c r="S177" s="921"/>
      <c r="T177" s="395"/>
    </row>
    <row r="178" spans="1:20" ht="28.5" customHeight="1">
      <c r="A178" s="1059" t="s">
        <v>18</v>
      </c>
      <c r="B178" s="1863" t="s">
        <v>19</v>
      </c>
      <c r="C178" s="1863"/>
      <c r="D178" s="1864" t="s">
        <v>120</v>
      </c>
      <c r="E178" s="1864"/>
      <c r="F178" s="1864">
        <v>14</v>
      </c>
      <c r="G178" s="1864"/>
      <c r="H178" s="1864"/>
      <c r="I178" s="1864"/>
      <c r="J178" s="1865"/>
      <c r="K178" s="921"/>
      <c r="L178" s="921"/>
      <c r="M178" s="921"/>
      <c r="N178" s="921"/>
      <c r="O178" s="921"/>
      <c r="P178" s="921"/>
      <c r="Q178" s="921"/>
      <c r="R178" s="921"/>
      <c r="S178" s="921"/>
      <c r="T178" s="395"/>
    </row>
    <row r="179" spans="1:20" ht="15.75" thickBot="1">
      <c r="A179" s="1060" t="s">
        <v>121</v>
      </c>
      <c r="B179" s="1866" t="s">
        <v>193</v>
      </c>
      <c r="C179" s="1866"/>
      <c r="D179" s="1867" t="s">
        <v>28</v>
      </c>
      <c r="E179" s="1867"/>
      <c r="F179" s="1867">
        <v>3350</v>
      </c>
      <c r="G179" s="1867"/>
      <c r="H179" s="1867"/>
      <c r="I179" s="1867"/>
      <c r="J179" s="1868"/>
      <c r="K179" s="921"/>
      <c r="L179" s="921"/>
      <c r="M179" s="921"/>
      <c r="N179" s="921"/>
      <c r="O179" s="921"/>
      <c r="P179" s="921"/>
      <c r="Q179" s="921"/>
      <c r="R179" s="921"/>
      <c r="S179" s="921"/>
      <c r="T179" s="395"/>
    </row>
    <row r="180" spans="1:20" ht="28.5">
      <c r="A180" s="1061" t="s">
        <v>122</v>
      </c>
      <c r="B180" s="1869" t="s">
        <v>549</v>
      </c>
      <c r="C180" s="1870"/>
      <c r="D180" s="1870"/>
      <c r="E180" s="1870"/>
      <c r="F180" s="1870"/>
      <c r="G180" s="1870"/>
      <c r="H180" s="1870"/>
      <c r="I180" s="1870"/>
      <c r="J180" s="1871"/>
      <c r="K180" s="921"/>
      <c r="L180" s="921"/>
      <c r="M180" s="921"/>
      <c r="N180" s="921"/>
      <c r="O180" s="921"/>
      <c r="P180" s="921"/>
      <c r="Q180" s="921"/>
      <c r="R180" s="921"/>
      <c r="S180" s="921"/>
      <c r="T180" s="395"/>
    </row>
    <row r="181" spans="1:20">
      <c r="A181" s="1840" t="s">
        <v>123</v>
      </c>
      <c r="B181" s="1841"/>
      <c r="C181" s="1845" t="s">
        <v>124</v>
      </c>
      <c r="D181" s="1846"/>
      <c r="E181" s="1846"/>
      <c r="F181" s="1846"/>
      <c r="G181" s="1846"/>
      <c r="H181" s="1846"/>
      <c r="I181" s="1846"/>
      <c r="J181" s="1847"/>
      <c r="K181" s="921"/>
      <c r="L181" s="921"/>
      <c r="M181" s="921"/>
      <c r="N181" s="921"/>
      <c r="O181" s="921"/>
      <c r="P181" s="921"/>
      <c r="Q181" s="921"/>
      <c r="R181" s="921"/>
      <c r="S181" s="921"/>
      <c r="T181" s="395"/>
    </row>
    <row r="182" spans="1:20">
      <c r="A182" s="1848" t="s">
        <v>125</v>
      </c>
      <c r="B182" s="1851" t="s">
        <v>126</v>
      </c>
      <c r="C182" s="1062" t="s">
        <v>350</v>
      </c>
      <c r="D182" s="1854" t="s">
        <v>127</v>
      </c>
      <c r="E182" s="1062" t="s">
        <v>353</v>
      </c>
      <c r="F182" s="1065" t="s">
        <v>355</v>
      </c>
      <c r="G182" s="1065" t="s">
        <v>355</v>
      </c>
      <c r="H182" s="1065" t="s">
        <v>13</v>
      </c>
      <c r="I182" s="1062" t="s">
        <v>360</v>
      </c>
      <c r="J182" s="1857" t="s">
        <v>128</v>
      </c>
      <c r="K182" s="1860"/>
      <c r="L182" s="1838"/>
      <c r="M182" s="1838"/>
      <c r="N182" s="1838"/>
      <c r="O182" s="1838"/>
      <c r="P182" s="1838"/>
      <c r="Q182" s="1838"/>
      <c r="R182" s="1838"/>
      <c r="S182" s="1838"/>
      <c r="T182" s="1839"/>
    </row>
    <row r="183" spans="1:20">
      <c r="A183" s="1849"/>
      <c r="B183" s="1852"/>
      <c r="C183" s="1063" t="s">
        <v>351</v>
      </c>
      <c r="D183" s="1855"/>
      <c r="E183" s="1063" t="s">
        <v>354</v>
      </c>
      <c r="F183" s="1063" t="s">
        <v>356</v>
      </c>
      <c r="G183" s="1063" t="s">
        <v>357</v>
      </c>
      <c r="H183" s="1063" t="s">
        <v>358</v>
      </c>
      <c r="I183" s="1063" t="s">
        <v>361</v>
      </c>
      <c r="J183" s="1858"/>
      <c r="K183" s="1860"/>
      <c r="L183" s="1838"/>
      <c r="M183" s="1838"/>
      <c r="N183" s="1838"/>
      <c r="O183" s="1838"/>
      <c r="P183" s="1838"/>
      <c r="Q183" s="1838"/>
      <c r="R183" s="1838"/>
      <c r="S183" s="1838"/>
      <c r="T183" s="1839"/>
    </row>
    <row r="184" spans="1:20">
      <c r="A184" s="1850"/>
      <c r="B184" s="1853"/>
      <c r="C184" s="1064" t="s">
        <v>352</v>
      </c>
      <c r="D184" s="1856"/>
      <c r="E184" s="1064"/>
      <c r="F184" s="1064" t="s">
        <v>502</v>
      </c>
      <c r="G184" s="1064" t="s">
        <v>502</v>
      </c>
      <c r="H184" s="1064" t="s">
        <v>359</v>
      </c>
      <c r="I184" s="1064"/>
      <c r="J184" s="1859"/>
      <c r="K184" s="1860"/>
      <c r="L184" s="1838"/>
      <c r="M184" s="1838"/>
      <c r="N184" s="1838"/>
      <c r="O184" s="1838"/>
      <c r="P184" s="1838"/>
      <c r="Q184" s="1838"/>
      <c r="R184" s="1838"/>
      <c r="S184" s="1838"/>
      <c r="T184" s="1839"/>
    </row>
    <row r="185" spans="1:20" ht="45">
      <c r="A185" s="1066"/>
      <c r="B185" s="1067" t="s">
        <v>550</v>
      </c>
      <c r="C185" s="1068"/>
      <c r="D185" s="1069"/>
      <c r="E185" s="1070">
        <v>65452</v>
      </c>
      <c r="F185" s="1071">
        <v>50000</v>
      </c>
      <c r="G185" s="1071">
        <v>50000</v>
      </c>
      <c r="H185" s="1071">
        <v>50465</v>
      </c>
      <c r="I185" s="1071">
        <v>-465</v>
      </c>
      <c r="J185" s="1072">
        <v>101</v>
      </c>
      <c r="K185" s="921"/>
      <c r="L185" s="921"/>
      <c r="M185" s="921"/>
      <c r="N185" s="921"/>
      <c r="O185" s="921"/>
      <c r="P185" s="921"/>
      <c r="Q185" s="921"/>
      <c r="R185" s="921"/>
      <c r="S185" s="921"/>
      <c r="T185" s="395"/>
    </row>
    <row r="186" spans="1:20">
      <c r="A186" s="1840" t="s">
        <v>130</v>
      </c>
      <c r="B186" s="1841"/>
      <c r="C186" s="1842"/>
      <c r="D186" s="1843"/>
      <c r="E186" s="1843"/>
      <c r="F186" s="1843"/>
      <c r="G186" s="1843"/>
      <c r="H186" s="1843"/>
      <c r="I186" s="1843"/>
      <c r="J186" s="1844"/>
      <c r="K186" s="921"/>
      <c r="L186" s="921"/>
      <c r="M186" s="921"/>
      <c r="N186" s="921"/>
      <c r="O186" s="921"/>
      <c r="P186" s="921"/>
      <c r="Q186" s="921"/>
      <c r="R186" s="921"/>
      <c r="S186" s="921"/>
      <c r="T186" s="395"/>
    </row>
    <row r="187" spans="1:20" ht="45" customHeight="1">
      <c r="A187" s="1073" t="s">
        <v>131</v>
      </c>
      <c r="B187" s="1818" t="s">
        <v>551</v>
      </c>
      <c r="C187" s="1819"/>
      <c r="D187" s="1819"/>
      <c r="E187" s="1819"/>
      <c r="F187" s="1819"/>
      <c r="G187" s="1819"/>
      <c r="H187" s="1819"/>
      <c r="I187" s="1819"/>
      <c r="J187" s="1820"/>
      <c r="K187" s="921"/>
      <c r="L187" s="921"/>
      <c r="M187" s="921"/>
      <c r="N187" s="921"/>
      <c r="O187" s="921"/>
      <c r="P187" s="921"/>
      <c r="Q187" s="921"/>
      <c r="R187" s="921"/>
      <c r="S187" s="921"/>
      <c r="T187" s="395"/>
    </row>
    <row r="188" spans="1:20" ht="60">
      <c r="A188" s="1074"/>
      <c r="B188" s="1075" t="s">
        <v>552</v>
      </c>
      <c r="C188" s="1071"/>
      <c r="D188" s="1071"/>
      <c r="E188" s="1070">
        <v>2453</v>
      </c>
      <c r="F188" s="1071">
        <v>3300</v>
      </c>
      <c r="G188" s="1071">
        <v>3300</v>
      </c>
      <c r="H188" s="1071">
        <v>2284</v>
      </c>
      <c r="I188" s="1071">
        <v>1016</v>
      </c>
      <c r="J188" s="1072">
        <v>69</v>
      </c>
      <c r="K188" s="921"/>
      <c r="L188" s="921"/>
      <c r="M188" s="921"/>
      <c r="N188" s="921"/>
      <c r="O188" s="921"/>
      <c r="P188" s="921"/>
      <c r="Q188" s="921"/>
      <c r="R188" s="921"/>
      <c r="S188" s="921"/>
      <c r="T188" s="395"/>
    </row>
    <row r="189" spans="1:20" ht="45">
      <c r="A189" s="1074"/>
      <c r="B189" s="1075" t="s">
        <v>553</v>
      </c>
      <c r="C189" s="1071"/>
      <c r="D189" s="1071"/>
      <c r="E189" s="1070">
        <v>4902</v>
      </c>
      <c r="F189" s="1071">
        <v>11658</v>
      </c>
      <c r="G189" s="1071">
        <v>11658</v>
      </c>
      <c r="H189" s="1071">
        <v>4801</v>
      </c>
      <c r="I189" s="1071">
        <v>6857</v>
      </c>
      <c r="J189" s="1072">
        <v>41</v>
      </c>
      <c r="K189" s="921"/>
      <c r="L189" s="921"/>
      <c r="M189" s="921"/>
      <c r="N189" s="921"/>
      <c r="O189" s="921"/>
      <c r="P189" s="921"/>
      <c r="Q189" s="921"/>
      <c r="R189" s="921"/>
      <c r="S189" s="921"/>
      <c r="T189" s="395"/>
    </row>
    <row r="190" spans="1:20" ht="45">
      <c r="A190" s="1074"/>
      <c r="B190" s="1075" t="s">
        <v>554</v>
      </c>
      <c r="C190" s="1071"/>
      <c r="D190" s="1071"/>
      <c r="E190" s="1070">
        <v>1382</v>
      </c>
      <c r="F190" s="1071">
        <v>250</v>
      </c>
      <c r="G190" s="1071">
        <v>250</v>
      </c>
      <c r="H190" s="1071">
        <v>701</v>
      </c>
      <c r="I190" s="1071">
        <v>-451</v>
      </c>
      <c r="J190" s="1072">
        <v>280</v>
      </c>
      <c r="K190" s="921"/>
      <c r="L190" s="921"/>
      <c r="M190" s="921"/>
      <c r="N190" s="921"/>
      <c r="O190" s="921"/>
      <c r="P190" s="921"/>
      <c r="Q190" s="921"/>
      <c r="R190" s="921"/>
      <c r="S190" s="921"/>
      <c r="T190" s="395"/>
    </row>
    <row r="191" spans="1:20" ht="45">
      <c r="A191" s="1074"/>
      <c r="B191" s="1075" t="s">
        <v>555</v>
      </c>
      <c r="C191" s="1071" t="s">
        <v>129</v>
      </c>
      <c r="D191" s="1071"/>
      <c r="E191" s="1070">
        <v>849</v>
      </c>
      <c r="F191" s="1071">
        <v>850</v>
      </c>
      <c r="G191" s="1071">
        <v>850</v>
      </c>
      <c r="H191" s="1071"/>
      <c r="I191" s="1071"/>
      <c r="J191" s="1072"/>
      <c r="K191" s="921"/>
      <c r="L191" s="921"/>
      <c r="M191" s="921"/>
      <c r="N191" s="921"/>
      <c r="O191" s="921"/>
      <c r="P191" s="921"/>
      <c r="Q191" s="921"/>
      <c r="R191" s="921"/>
      <c r="S191" s="921"/>
      <c r="T191" s="395"/>
    </row>
    <row r="192" spans="1:20" ht="30">
      <c r="A192" s="1074"/>
      <c r="B192" s="1075" t="s">
        <v>556</v>
      </c>
      <c r="C192" s="1071" t="s">
        <v>129</v>
      </c>
      <c r="D192" s="1071"/>
      <c r="E192" s="1070">
        <v>8489</v>
      </c>
      <c r="F192" s="1071">
        <v>8500</v>
      </c>
      <c r="G192" s="1071">
        <v>8500</v>
      </c>
      <c r="H192" s="1071"/>
      <c r="I192" s="1071"/>
      <c r="J192" s="1072"/>
      <c r="K192" s="921"/>
      <c r="L192" s="921"/>
      <c r="M192" s="921"/>
      <c r="N192" s="921"/>
      <c r="O192" s="921"/>
      <c r="P192" s="921"/>
      <c r="Q192" s="921"/>
      <c r="R192" s="921"/>
      <c r="S192" s="921"/>
      <c r="T192" s="395"/>
    </row>
    <row r="193" spans="1:20">
      <c r="A193" s="1821" t="s">
        <v>132</v>
      </c>
      <c r="B193" s="1822"/>
      <c r="C193" s="1823"/>
      <c r="D193" s="1824"/>
      <c r="E193" s="1824"/>
      <c r="F193" s="1824"/>
      <c r="G193" s="1824"/>
      <c r="H193" s="1824"/>
      <c r="I193" s="1824"/>
      <c r="J193" s="1825"/>
      <c r="K193" s="921"/>
      <c r="L193" s="921"/>
      <c r="M193" s="921"/>
      <c r="N193" s="921"/>
      <c r="O193" s="921"/>
      <c r="P193" s="921"/>
      <c r="Q193" s="921"/>
      <c r="R193" s="921"/>
      <c r="S193" s="921"/>
      <c r="T193" s="395"/>
    </row>
    <row r="194" spans="1:20">
      <c r="A194" s="1061" t="s">
        <v>133</v>
      </c>
      <c r="B194" s="1076" t="s">
        <v>134</v>
      </c>
      <c r="C194" s="1826"/>
      <c r="D194" s="1827"/>
      <c r="E194" s="1827"/>
      <c r="F194" s="1827"/>
      <c r="G194" s="1827"/>
      <c r="H194" s="1827"/>
      <c r="I194" s="1827"/>
      <c r="J194" s="1828"/>
      <c r="K194" s="921"/>
      <c r="L194" s="921"/>
      <c r="M194" s="921"/>
      <c r="N194" s="921"/>
      <c r="O194" s="921"/>
      <c r="P194" s="921"/>
      <c r="Q194" s="921"/>
      <c r="R194" s="921"/>
      <c r="S194" s="921"/>
      <c r="T194" s="395"/>
    </row>
    <row r="195" spans="1:20" ht="30">
      <c r="A195" s="1077" t="s">
        <v>194</v>
      </c>
      <c r="B195" s="1078" t="s">
        <v>195</v>
      </c>
      <c r="C195" s="1079"/>
      <c r="D195" s="1080" t="s">
        <v>548</v>
      </c>
      <c r="E195" s="1081">
        <v>9586</v>
      </c>
      <c r="F195" s="1082">
        <v>15208</v>
      </c>
      <c r="G195" s="1082">
        <v>15208</v>
      </c>
      <c r="H195" s="1082">
        <v>7786</v>
      </c>
      <c r="I195" s="1082">
        <v>7422</v>
      </c>
      <c r="J195" s="1083">
        <v>51</v>
      </c>
      <c r="K195" s="921"/>
      <c r="L195" s="921"/>
      <c r="M195" s="921"/>
      <c r="N195" s="921"/>
      <c r="O195" s="921"/>
      <c r="P195" s="921"/>
      <c r="Q195" s="921"/>
      <c r="R195" s="921"/>
      <c r="S195" s="921"/>
      <c r="T195" s="395"/>
    </row>
    <row r="196" spans="1:20" ht="15.75" thickBot="1">
      <c r="A196" s="1077"/>
      <c r="B196" s="1078"/>
      <c r="C196" s="1079"/>
      <c r="D196" s="1080" t="s">
        <v>135</v>
      </c>
      <c r="E196" s="1081">
        <v>261245314</v>
      </c>
      <c r="F196" s="1084">
        <v>297936000</v>
      </c>
      <c r="G196" s="1084">
        <v>298486000</v>
      </c>
      <c r="H196" s="1084">
        <v>181787155</v>
      </c>
      <c r="I196" s="1082"/>
      <c r="J196" s="1083">
        <v>61</v>
      </c>
      <c r="K196" s="921"/>
      <c r="L196" s="921"/>
      <c r="M196" s="921"/>
      <c r="N196" s="921"/>
      <c r="O196" s="921"/>
      <c r="P196" s="921"/>
      <c r="Q196" s="921"/>
      <c r="R196" s="921"/>
      <c r="S196" s="921"/>
      <c r="T196" s="395"/>
    </row>
    <row r="197" spans="1:20">
      <c r="A197" s="1829"/>
      <c r="B197" s="1829"/>
      <c r="C197" s="1829"/>
      <c r="D197" s="1829"/>
      <c r="E197" s="1829"/>
      <c r="F197" s="1829"/>
      <c r="G197" s="1829"/>
      <c r="H197" s="1829"/>
      <c r="I197" s="1829"/>
      <c r="J197" s="1829"/>
      <c r="K197" s="921"/>
      <c r="L197" s="921"/>
      <c r="M197" s="921"/>
      <c r="N197" s="921"/>
      <c r="O197" s="921"/>
      <c r="P197" s="921"/>
      <c r="Q197" s="921"/>
      <c r="R197" s="921"/>
      <c r="S197" s="921"/>
      <c r="T197" s="395"/>
    </row>
    <row r="198" spans="1:20">
      <c r="A198" s="1085"/>
      <c r="B198" s="922"/>
      <c r="C198" s="922"/>
      <c r="D198" s="922"/>
      <c r="E198" s="922"/>
      <c r="F198" s="922"/>
      <c r="G198" s="922"/>
      <c r="H198" s="922"/>
      <c r="I198" s="922"/>
      <c r="J198" s="922"/>
      <c r="K198" s="921"/>
      <c r="L198" s="921"/>
      <c r="M198" s="921"/>
      <c r="N198" s="921"/>
      <c r="O198" s="921"/>
      <c r="P198" s="921"/>
      <c r="Q198" s="921"/>
      <c r="R198" s="921"/>
      <c r="S198" s="921"/>
      <c r="T198" s="395"/>
    </row>
    <row r="199" spans="1:20">
      <c r="A199" s="922"/>
      <c r="B199" s="1830" t="s">
        <v>586</v>
      </c>
      <c r="C199" s="1013" t="s">
        <v>577</v>
      </c>
      <c r="D199" s="1086"/>
      <c r="E199" s="1087"/>
      <c r="F199" s="1832" t="s">
        <v>576</v>
      </c>
      <c r="G199" s="1833"/>
      <c r="H199" s="1013" t="s">
        <v>577</v>
      </c>
      <c r="I199" s="1836" t="s">
        <v>676</v>
      </c>
      <c r="J199" s="1837"/>
      <c r="K199" s="921"/>
      <c r="L199" s="921"/>
      <c r="M199" s="921"/>
      <c r="N199" s="921"/>
      <c r="O199" s="921"/>
      <c r="P199" s="921"/>
      <c r="Q199" s="921"/>
      <c r="R199" s="921"/>
      <c r="S199" s="921"/>
      <c r="T199" s="395"/>
    </row>
    <row r="200" spans="1:20">
      <c r="A200" s="922"/>
      <c r="B200" s="1831"/>
      <c r="C200" s="1013" t="s">
        <v>579</v>
      </c>
      <c r="D200" s="1086"/>
      <c r="E200" s="1088"/>
      <c r="F200" s="1834"/>
      <c r="G200" s="1835"/>
      <c r="H200" s="1013" t="s">
        <v>579</v>
      </c>
      <c r="I200" s="1836"/>
      <c r="J200" s="1837"/>
      <c r="K200" s="921"/>
      <c r="L200" s="921"/>
      <c r="M200" s="921"/>
      <c r="N200" s="921"/>
      <c r="O200" s="921"/>
      <c r="P200" s="921"/>
      <c r="Q200" s="921"/>
      <c r="R200" s="921"/>
      <c r="S200" s="921"/>
      <c r="T200" s="395"/>
    </row>
    <row r="201" spans="1:20">
      <c r="A201" s="922"/>
      <c r="B201" s="1831"/>
      <c r="C201" s="1013" t="s">
        <v>580</v>
      </c>
      <c r="D201" s="1086"/>
      <c r="E201" s="1088"/>
      <c r="F201" s="1834"/>
      <c r="G201" s="1835"/>
      <c r="H201" s="1013" t="s">
        <v>580</v>
      </c>
      <c r="I201" s="1836"/>
      <c r="J201" s="1837"/>
      <c r="K201" s="921"/>
      <c r="L201" s="921"/>
      <c r="M201" s="921"/>
      <c r="N201" s="921"/>
      <c r="O201" s="921"/>
      <c r="P201" s="921"/>
      <c r="Q201" s="921"/>
      <c r="R201" s="921"/>
      <c r="S201" s="921"/>
      <c r="T201" s="395"/>
    </row>
    <row r="202" spans="1:20">
      <c r="A202" s="921"/>
      <c r="B202" s="921"/>
      <c r="C202" s="921"/>
      <c r="D202" s="921"/>
      <c r="E202" s="921"/>
      <c r="F202" s="921"/>
      <c r="G202" s="921"/>
      <c r="H202" s="921"/>
      <c r="I202" s="921"/>
      <c r="J202" s="921"/>
      <c r="K202" s="921"/>
      <c r="L202" s="921"/>
      <c r="M202" s="921"/>
      <c r="N202" s="921"/>
      <c r="O202" s="921"/>
      <c r="P202" s="921"/>
      <c r="Q202" s="921"/>
      <c r="R202" s="921"/>
      <c r="S202" s="921"/>
      <c r="T202" s="395"/>
    </row>
    <row r="203" spans="1:20">
      <c r="A203" s="921"/>
      <c r="B203" s="921"/>
      <c r="C203" s="921"/>
      <c r="D203" s="921"/>
      <c r="E203" s="921"/>
      <c r="F203" s="921"/>
      <c r="G203" s="921"/>
      <c r="H203" s="921"/>
      <c r="I203" s="921"/>
      <c r="J203" s="921"/>
      <c r="K203" s="921"/>
      <c r="L203" s="921"/>
      <c r="M203" s="921"/>
      <c r="N203" s="921"/>
      <c r="O203" s="921"/>
      <c r="P203" s="921"/>
      <c r="Q203" s="921"/>
      <c r="R203" s="921"/>
      <c r="S203" s="921"/>
      <c r="T203" s="395"/>
    </row>
    <row r="204" spans="1:20">
      <c r="A204" s="921"/>
      <c r="B204" s="921"/>
      <c r="C204" s="921"/>
      <c r="D204" s="921"/>
      <c r="E204" s="921"/>
      <c r="F204" s="921"/>
      <c r="G204" s="921"/>
      <c r="H204" s="921"/>
      <c r="I204" s="921"/>
      <c r="J204" s="921"/>
      <c r="K204" s="921"/>
      <c r="L204" s="921"/>
      <c r="M204" s="921"/>
      <c r="N204" s="921"/>
      <c r="O204" s="921"/>
      <c r="P204" s="921"/>
      <c r="Q204" s="921"/>
      <c r="R204" s="921"/>
      <c r="S204" s="921"/>
      <c r="T204" s="395"/>
    </row>
    <row r="205" spans="1:20">
      <c r="A205" s="921"/>
      <c r="B205" s="921"/>
      <c r="C205" s="921"/>
      <c r="D205" s="921"/>
      <c r="E205" s="921"/>
      <c r="F205" s="921"/>
      <c r="G205" s="921"/>
      <c r="H205" s="921"/>
      <c r="I205" s="921"/>
      <c r="J205" s="921"/>
      <c r="K205" s="921"/>
      <c r="L205" s="921"/>
      <c r="M205" s="921"/>
      <c r="N205" s="921"/>
      <c r="O205" s="921"/>
      <c r="P205" s="921"/>
      <c r="Q205" s="921"/>
      <c r="R205" s="921"/>
      <c r="S205" s="921"/>
      <c r="T205" s="395"/>
    </row>
    <row r="206" spans="1:20">
      <c r="A206" s="921"/>
      <c r="B206" s="921"/>
      <c r="C206" s="921"/>
      <c r="D206" s="921"/>
      <c r="E206" s="921"/>
      <c r="F206" s="921"/>
      <c r="G206" s="921"/>
      <c r="H206" s="921"/>
      <c r="I206" s="921"/>
      <c r="J206" s="921"/>
      <c r="K206" s="921"/>
      <c r="L206" s="921"/>
      <c r="M206" s="921"/>
      <c r="N206" s="921"/>
      <c r="O206" s="921"/>
      <c r="P206" s="921"/>
      <c r="Q206" s="921"/>
      <c r="R206" s="921"/>
      <c r="S206" s="921"/>
      <c r="T206" s="395"/>
    </row>
    <row r="207" spans="1:20">
      <c r="A207" s="921"/>
      <c r="B207" s="921"/>
      <c r="C207" s="921"/>
      <c r="D207" s="921"/>
      <c r="E207" s="921"/>
      <c r="F207" s="921"/>
      <c r="G207" s="921"/>
      <c r="H207" s="921"/>
      <c r="I207" s="921"/>
      <c r="J207" s="921"/>
      <c r="K207" s="921"/>
      <c r="L207" s="921"/>
      <c r="M207" s="921"/>
      <c r="N207" s="921"/>
      <c r="O207" s="921"/>
      <c r="P207" s="921"/>
      <c r="Q207" s="921"/>
      <c r="R207" s="921"/>
      <c r="S207" s="921"/>
      <c r="T207" s="395"/>
    </row>
    <row r="208" spans="1:20">
      <c r="A208" s="921"/>
      <c r="B208" s="921"/>
      <c r="C208" s="921"/>
      <c r="D208" s="921"/>
      <c r="E208" s="921"/>
      <c r="F208" s="921"/>
      <c r="G208" s="921"/>
      <c r="H208" s="921"/>
      <c r="I208" s="921"/>
      <c r="J208" s="921"/>
      <c r="K208" s="921"/>
      <c r="L208" s="921"/>
      <c r="M208" s="921"/>
      <c r="N208" s="921"/>
      <c r="O208" s="921"/>
      <c r="P208" s="921"/>
      <c r="Q208" s="921"/>
      <c r="R208" s="921"/>
      <c r="S208" s="921"/>
      <c r="T208" s="395"/>
    </row>
    <row r="209" spans="1:20">
      <c r="A209" s="921"/>
      <c r="B209" s="921"/>
      <c r="C209" s="921"/>
      <c r="D209" s="921"/>
      <c r="E209" s="921"/>
      <c r="F209" s="921"/>
      <c r="G209" s="921"/>
      <c r="H209" s="921"/>
      <c r="I209" s="921"/>
      <c r="J209" s="921"/>
      <c r="K209" s="921"/>
      <c r="L209" s="921"/>
      <c r="M209" s="921"/>
      <c r="N209" s="921"/>
      <c r="O209" s="921"/>
      <c r="P209" s="921"/>
      <c r="Q209" s="921"/>
      <c r="R209" s="921"/>
      <c r="S209" s="921"/>
      <c r="T209" s="395"/>
    </row>
    <row r="210" spans="1:20">
      <c r="A210" s="921"/>
      <c r="B210" s="921"/>
      <c r="C210" s="921"/>
      <c r="D210" s="921"/>
      <c r="E210" s="921"/>
      <c r="F210" s="921"/>
      <c r="G210" s="921"/>
      <c r="H210" s="921"/>
      <c r="I210" s="921"/>
      <c r="J210" s="921"/>
      <c r="K210" s="921"/>
      <c r="L210" s="921"/>
      <c r="M210" s="921"/>
      <c r="N210" s="921"/>
      <c r="O210" s="921"/>
      <c r="P210" s="921"/>
      <c r="Q210" s="921"/>
      <c r="R210" s="921"/>
      <c r="S210" s="921"/>
      <c r="T210" s="395"/>
    </row>
    <row r="211" spans="1:20">
      <c r="A211" s="921"/>
      <c r="B211" s="921"/>
      <c r="C211" s="921"/>
      <c r="D211" s="921"/>
      <c r="E211" s="921"/>
      <c r="F211" s="921"/>
      <c r="G211" s="921"/>
      <c r="H211" s="921"/>
      <c r="I211" s="921"/>
      <c r="J211" s="921"/>
      <c r="K211" s="921"/>
      <c r="L211" s="921"/>
      <c r="M211" s="921"/>
      <c r="N211" s="921"/>
      <c r="O211" s="921"/>
      <c r="P211" s="921"/>
      <c r="Q211" s="921"/>
      <c r="R211" s="921"/>
      <c r="S211" s="921"/>
      <c r="T211" s="395"/>
    </row>
    <row r="212" spans="1:20">
      <c r="A212" s="921"/>
      <c r="B212" s="921"/>
      <c r="C212" s="921"/>
      <c r="D212" s="921"/>
      <c r="E212" s="921"/>
      <c r="F212" s="921"/>
      <c r="G212" s="921"/>
      <c r="H212" s="921"/>
      <c r="I212" s="921"/>
      <c r="J212" s="921"/>
      <c r="K212" s="921"/>
      <c r="L212" s="921"/>
      <c r="M212" s="921"/>
      <c r="N212" s="921"/>
      <c r="O212" s="921"/>
      <c r="P212" s="921"/>
      <c r="Q212" s="921"/>
      <c r="R212" s="921"/>
      <c r="S212" s="921"/>
      <c r="T212" s="395"/>
    </row>
    <row r="213" spans="1:20">
      <c r="A213" s="921"/>
      <c r="B213" s="921"/>
      <c r="C213" s="921"/>
      <c r="D213" s="921"/>
      <c r="E213" s="921"/>
      <c r="F213" s="921"/>
      <c r="G213" s="921"/>
      <c r="H213" s="921"/>
      <c r="I213" s="921"/>
      <c r="J213" s="921"/>
      <c r="K213" s="921"/>
      <c r="L213" s="921"/>
      <c r="M213" s="921"/>
      <c r="N213" s="921"/>
      <c r="O213" s="921"/>
      <c r="P213" s="921"/>
      <c r="Q213" s="921"/>
      <c r="R213" s="921"/>
      <c r="S213" s="921"/>
      <c r="T213" s="395"/>
    </row>
    <row r="214" spans="1:20">
      <c r="A214" s="921"/>
      <c r="B214" s="921"/>
      <c r="C214" s="921"/>
      <c r="D214" s="921"/>
      <c r="E214" s="921"/>
      <c r="F214" s="921"/>
      <c r="G214" s="921"/>
      <c r="H214" s="921"/>
      <c r="I214" s="921"/>
      <c r="J214" s="921"/>
      <c r="K214" s="921"/>
      <c r="L214" s="921"/>
      <c r="M214" s="921"/>
      <c r="N214" s="921"/>
      <c r="O214" s="921"/>
      <c r="P214" s="921"/>
      <c r="Q214" s="921"/>
      <c r="R214" s="921"/>
      <c r="S214" s="921"/>
      <c r="T214" s="395"/>
    </row>
    <row r="215" spans="1:20">
      <c r="A215" s="921"/>
      <c r="B215" s="921"/>
      <c r="C215" s="921"/>
      <c r="D215" s="921"/>
      <c r="E215" s="921"/>
      <c r="F215" s="921"/>
      <c r="G215" s="921"/>
      <c r="H215" s="921"/>
      <c r="I215" s="921"/>
      <c r="J215" s="921"/>
      <c r="K215" s="921"/>
      <c r="L215" s="921"/>
      <c r="M215" s="921"/>
      <c r="N215" s="921"/>
      <c r="O215" s="921"/>
      <c r="P215" s="921"/>
      <c r="Q215" s="921"/>
      <c r="R215" s="921"/>
      <c r="S215" s="921"/>
      <c r="T215" s="395"/>
    </row>
    <row r="216" spans="1:20">
      <c r="A216" s="921"/>
      <c r="B216" s="921"/>
      <c r="C216" s="921"/>
      <c r="D216" s="921"/>
      <c r="E216" s="921"/>
      <c r="F216" s="921"/>
      <c r="G216" s="921"/>
      <c r="H216" s="921"/>
      <c r="I216" s="921"/>
      <c r="J216" s="921"/>
      <c r="K216" s="921"/>
      <c r="L216" s="921"/>
      <c r="M216" s="921"/>
      <c r="N216" s="921"/>
      <c r="O216" s="921"/>
      <c r="P216" s="921"/>
      <c r="Q216" s="921"/>
      <c r="R216" s="921"/>
      <c r="S216" s="921"/>
      <c r="T216" s="395"/>
    </row>
    <row r="217" spans="1:20">
      <c r="A217" s="921"/>
      <c r="B217" s="921"/>
      <c r="C217" s="921"/>
      <c r="D217" s="921"/>
      <c r="E217" s="921"/>
      <c r="F217" s="921"/>
      <c r="G217" s="921"/>
      <c r="H217" s="921"/>
      <c r="I217" s="921"/>
      <c r="J217" s="921"/>
      <c r="K217" s="921"/>
      <c r="L217" s="921"/>
      <c r="M217" s="921"/>
      <c r="N217" s="921"/>
      <c r="O217" s="921"/>
      <c r="P217" s="921"/>
      <c r="Q217" s="921"/>
      <c r="R217" s="921"/>
      <c r="S217" s="921"/>
      <c r="T217" s="395"/>
    </row>
    <row r="218" spans="1:20">
      <c r="A218" s="921"/>
      <c r="B218" s="921"/>
      <c r="C218" s="921"/>
      <c r="D218" s="921"/>
      <c r="E218" s="921"/>
      <c r="F218" s="921"/>
      <c r="G218" s="921"/>
      <c r="H218" s="921"/>
      <c r="I218" s="921"/>
      <c r="J218" s="921"/>
      <c r="K218" s="921"/>
      <c r="L218" s="921"/>
      <c r="M218" s="921"/>
      <c r="N218" s="921"/>
      <c r="O218" s="921"/>
      <c r="P218" s="921"/>
      <c r="Q218" s="921"/>
      <c r="R218" s="921"/>
      <c r="S218" s="921"/>
      <c r="T218" s="395"/>
    </row>
    <row r="219" spans="1:20">
      <c r="A219" s="921"/>
      <c r="B219" s="921"/>
      <c r="C219" s="921"/>
      <c r="D219" s="921"/>
      <c r="E219" s="921"/>
      <c r="F219" s="921"/>
      <c r="G219" s="921"/>
      <c r="H219" s="921"/>
      <c r="I219" s="921"/>
      <c r="J219" s="921"/>
      <c r="K219" s="921"/>
      <c r="L219" s="921"/>
      <c r="M219" s="921"/>
      <c r="N219" s="921"/>
      <c r="O219" s="921"/>
      <c r="P219" s="921"/>
      <c r="Q219" s="921"/>
      <c r="R219" s="921"/>
      <c r="S219" s="921"/>
      <c r="T219" s="395"/>
    </row>
    <row r="220" spans="1:20">
      <c r="A220" s="921"/>
      <c r="B220" s="921"/>
      <c r="C220" s="921"/>
      <c r="D220" s="921"/>
      <c r="E220" s="921"/>
      <c r="F220" s="921"/>
      <c r="G220" s="921"/>
      <c r="H220" s="921"/>
      <c r="I220" s="921"/>
      <c r="J220" s="921"/>
      <c r="K220" s="921"/>
      <c r="L220" s="921"/>
      <c r="M220" s="921"/>
      <c r="N220" s="921"/>
      <c r="O220" s="921"/>
      <c r="P220" s="921"/>
      <c r="Q220" s="921"/>
      <c r="R220" s="921"/>
      <c r="S220" s="921"/>
      <c r="T220" s="395"/>
    </row>
    <row r="221" spans="1:20">
      <c r="A221" s="921"/>
      <c r="B221" s="921"/>
      <c r="C221" s="921"/>
      <c r="D221" s="921"/>
      <c r="E221" s="921"/>
      <c r="F221" s="921"/>
      <c r="G221" s="921"/>
      <c r="H221" s="921"/>
      <c r="I221" s="921"/>
      <c r="J221" s="921"/>
      <c r="K221" s="921"/>
      <c r="L221" s="921"/>
      <c r="M221" s="921"/>
      <c r="N221" s="921"/>
      <c r="O221" s="921"/>
      <c r="P221" s="921"/>
      <c r="Q221" s="921"/>
      <c r="R221" s="921"/>
      <c r="S221" s="921"/>
      <c r="T221" s="395"/>
    </row>
    <row r="222" spans="1:20">
      <c r="A222" s="921"/>
      <c r="B222" s="921"/>
      <c r="C222" s="921"/>
      <c r="D222" s="921"/>
      <c r="E222" s="921"/>
      <c r="F222" s="921"/>
      <c r="G222" s="921"/>
      <c r="H222" s="921"/>
      <c r="I222" s="921"/>
      <c r="J222" s="921"/>
      <c r="K222" s="921"/>
      <c r="L222" s="921"/>
      <c r="M222" s="921"/>
      <c r="N222" s="921"/>
      <c r="O222" s="921"/>
      <c r="P222" s="921"/>
      <c r="Q222" s="921"/>
      <c r="R222" s="921"/>
      <c r="S222" s="921"/>
      <c r="T222" s="395"/>
    </row>
    <row r="223" spans="1:20">
      <c r="A223" s="921"/>
      <c r="B223" s="921"/>
      <c r="C223" s="921"/>
      <c r="D223" s="921"/>
      <c r="E223" s="921"/>
      <c r="F223" s="921"/>
      <c r="G223" s="921"/>
      <c r="H223" s="921"/>
      <c r="I223" s="921"/>
      <c r="J223" s="921"/>
      <c r="K223" s="921"/>
      <c r="L223" s="921"/>
      <c r="M223" s="921"/>
      <c r="N223" s="921"/>
      <c r="O223" s="921"/>
      <c r="P223" s="921"/>
      <c r="Q223" s="921"/>
      <c r="R223" s="921"/>
      <c r="S223" s="921"/>
      <c r="T223" s="395"/>
    </row>
    <row r="224" spans="1:20">
      <c r="A224" s="921"/>
      <c r="B224" s="921"/>
      <c r="C224" s="921"/>
      <c r="D224" s="921"/>
      <c r="E224" s="921"/>
      <c r="F224" s="921"/>
      <c r="G224" s="921"/>
      <c r="H224" s="921"/>
      <c r="I224" s="921"/>
      <c r="J224" s="921"/>
      <c r="K224" s="921"/>
      <c r="L224" s="921"/>
      <c r="M224" s="921"/>
      <c r="N224" s="921"/>
      <c r="O224" s="921"/>
      <c r="P224" s="921"/>
      <c r="Q224" s="921"/>
      <c r="R224" s="921"/>
      <c r="S224" s="921"/>
      <c r="T224" s="395"/>
    </row>
    <row r="225" spans="1:20">
      <c r="A225" s="921"/>
      <c r="B225" s="921"/>
      <c r="C225" s="921"/>
      <c r="D225" s="921"/>
      <c r="E225" s="921"/>
      <c r="F225" s="921"/>
      <c r="G225" s="921"/>
      <c r="H225" s="921"/>
      <c r="I225" s="921"/>
      <c r="J225" s="921"/>
      <c r="K225" s="921"/>
      <c r="L225" s="921"/>
      <c r="M225" s="921"/>
      <c r="N225" s="921"/>
      <c r="O225" s="921"/>
      <c r="P225" s="921"/>
      <c r="Q225" s="921"/>
      <c r="R225" s="921"/>
      <c r="S225" s="921"/>
      <c r="T225" s="395"/>
    </row>
    <row r="226" spans="1:20">
      <c r="A226" s="921"/>
      <c r="B226" s="921"/>
      <c r="C226" s="921"/>
      <c r="D226" s="921"/>
      <c r="E226" s="921"/>
      <c r="F226" s="921"/>
      <c r="G226" s="921"/>
      <c r="H226" s="921"/>
      <c r="I226" s="921"/>
      <c r="J226" s="921"/>
      <c r="K226" s="921"/>
      <c r="L226" s="921"/>
      <c r="M226" s="921"/>
      <c r="N226" s="921"/>
      <c r="O226" s="921"/>
      <c r="P226" s="921"/>
      <c r="Q226" s="921"/>
      <c r="R226" s="921"/>
      <c r="S226" s="921"/>
      <c r="T226" s="395"/>
    </row>
    <row r="227" spans="1:20">
      <c r="A227" s="921"/>
      <c r="B227" s="921"/>
      <c r="C227" s="921"/>
      <c r="D227" s="921"/>
      <c r="E227" s="921"/>
      <c r="F227" s="921"/>
      <c r="G227" s="921"/>
      <c r="H227" s="921"/>
      <c r="I227" s="921"/>
      <c r="J227" s="921"/>
      <c r="K227" s="921"/>
      <c r="L227" s="921"/>
      <c r="M227" s="921"/>
      <c r="N227" s="921"/>
      <c r="O227" s="921"/>
      <c r="P227" s="921"/>
      <c r="Q227" s="921"/>
      <c r="R227" s="921"/>
      <c r="S227" s="921"/>
      <c r="T227" s="395"/>
    </row>
    <row r="228" spans="1:20">
      <c r="A228" s="921"/>
      <c r="B228" s="921"/>
      <c r="C228" s="921"/>
      <c r="D228" s="921"/>
      <c r="E228" s="921"/>
      <c r="F228" s="921"/>
      <c r="G228" s="921"/>
      <c r="H228" s="921"/>
      <c r="I228" s="921"/>
      <c r="J228" s="921"/>
      <c r="K228" s="921"/>
      <c r="L228" s="921"/>
      <c r="M228" s="921"/>
      <c r="N228" s="921"/>
      <c r="O228" s="921"/>
      <c r="P228" s="921"/>
      <c r="Q228" s="921"/>
      <c r="R228" s="921"/>
      <c r="S228" s="921"/>
      <c r="T228" s="395"/>
    </row>
    <row r="229" spans="1:20">
      <c r="A229" s="921"/>
      <c r="B229" s="921"/>
      <c r="C229" s="921"/>
      <c r="D229" s="921"/>
      <c r="E229" s="921"/>
      <c r="F229" s="921"/>
      <c r="G229" s="921"/>
      <c r="H229" s="921"/>
      <c r="I229" s="921"/>
      <c r="J229" s="921"/>
      <c r="K229" s="921"/>
      <c r="L229" s="921"/>
      <c r="M229" s="921"/>
      <c r="N229" s="921"/>
      <c r="O229" s="921"/>
      <c r="P229" s="921"/>
      <c r="Q229" s="921"/>
      <c r="R229" s="921"/>
      <c r="S229" s="921"/>
      <c r="T229" s="395"/>
    </row>
    <row r="230" spans="1:20">
      <c r="A230" s="921"/>
      <c r="B230" s="921"/>
      <c r="C230" s="921"/>
      <c r="D230" s="921"/>
      <c r="E230" s="921"/>
      <c r="F230" s="921"/>
      <c r="G230" s="921"/>
      <c r="H230" s="921"/>
      <c r="I230" s="921"/>
      <c r="J230" s="921"/>
      <c r="K230" s="921"/>
      <c r="L230" s="921"/>
      <c r="M230" s="921"/>
      <c r="N230" s="921"/>
      <c r="O230" s="921"/>
      <c r="P230" s="921"/>
      <c r="Q230" s="921"/>
      <c r="R230" s="921"/>
      <c r="S230" s="921"/>
      <c r="T230" s="395"/>
    </row>
    <row r="231" spans="1:20">
      <c r="A231" s="921"/>
      <c r="B231" s="921"/>
      <c r="C231" s="921"/>
      <c r="D231" s="921"/>
      <c r="E231" s="921"/>
      <c r="F231" s="921"/>
      <c r="G231" s="921"/>
      <c r="H231" s="921"/>
      <c r="I231" s="921"/>
      <c r="J231" s="921"/>
      <c r="K231" s="921"/>
      <c r="L231" s="921"/>
      <c r="M231" s="921"/>
      <c r="N231" s="921"/>
      <c r="O231" s="921"/>
      <c r="P231" s="921"/>
      <c r="Q231" s="921"/>
      <c r="R231" s="921"/>
      <c r="S231" s="921"/>
      <c r="T231" s="395"/>
    </row>
    <row r="232" spans="1:20">
      <c r="A232" s="921"/>
      <c r="B232" s="921"/>
      <c r="C232" s="921"/>
      <c r="D232" s="921"/>
      <c r="E232" s="921"/>
      <c r="F232" s="921"/>
      <c r="G232" s="921"/>
      <c r="H232" s="921"/>
      <c r="I232" s="921"/>
      <c r="J232" s="921"/>
      <c r="K232" s="921"/>
      <c r="L232" s="921"/>
      <c r="M232" s="921"/>
      <c r="N232" s="921"/>
      <c r="O232" s="921"/>
      <c r="P232" s="921"/>
      <c r="Q232" s="921"/>
      <c r="R232" s="921"/>
      <c r="S232" s="921"/>
      <c r="T232" s="395"/>
    </row>
    <row r="233" spans="1:20">
      <c r="A233" s="921"/>
      <c r="B233" s="921"/>
      <c r="C233" s="921"/>
      <c r="D233" s="921"/>
      <c r="E233" s="921"/>
      <c r="F233" s="921"/>
      <c r="G233" s="921"/>
      <c r="H233" s="921"/>
      <c r="I233" s="921"/>
      <c r="J233" s="921"/>
      <c r="K233" s="921"/>
      <c r="L233" s="921"/>
      <c r="M233" s="921"/>
      <c r="N233" s="921"/>
      <c r="O233" s="921"/>
      <c r="P233" s="921"/>
      <c r="Q233" s="921"/>
      <c r="R233" s="921"/>
      <c r="S233" s="921"/>
      <c r="T233" s="395"/>
    </row>
    <row r="234" spans="1:20">
      <c r="A234" s="921"/>
      <c r="B234" s="921"/>
      <c r="C234" s="921"/>
      <c r="D234" s="921"/>
      <c r="E234" s="921"/>
      <c r="F234" s="921"/>
      <c r="G234" s="921"/>
      <c r="H234" s="921"/>
      <c r="I234" s="921"/>
      <c r="J234" s="921"/>
      <c r="K234" s="921"/>
      <c r="L234" s="921"/>
      <c r="M234" s="921"/>
      <c r="N234" s="921"/>
      <c r="O234" s="921"/>
      <c r="P234" s="921"/>
      <c r="Q234" s="921"/>
      <c r="R234" s="921"/>
      <c r="S234" s="921"/>
      <c r="T234" s="395"/>
    </row>
    <row r="235" spans="1:20">
      <c r="A235" s="921"/>
      <c r="B235" s="921"/>
      <c r="C235" s="921"/>
      <c r="D235" s="921"/>
      <c r="E235" s="921"/>
      <c r="F235" s="921"/>
      <c r="G235" s="921"/>
      <c r="H235" s="921"/>
      <c r="I235" s="921"/>
      <c r="J235" s="921"/>
      <c r="K235" s="921"/>
      <c r="L235" s="921"/>
      <c r="M235" s="921"/>
      <c r="N235" s="921"/>
      <c r="O235" s="921"/>
      <c r="P235" s="921"/>
      <c r="Q235" s="921"/>
      <c r="R235" s="921"/>
      <c r="S235" s="921"/>
      <c r="T235" s="395"/>
    </row>
    <row r="236" spans="1:20">
      <c r="A236" s="921"/>
      <c r="B236" s="921"/>
      <c r="C236" s="921"/>
      <c r="D236" s="921"/>
      <c r="E236" s="921"/>
      <c r="F236" s="921"/>
      <c r="G236" s="921"/>
      <c r="H236" s="921"/>
      <c r="I236" s="921"/>
      <c r="J236" s="921"/>
      <c r="K236" s="921"/>
      <c r="L236" s="921"/>
      <c r="M236" s="921"/>
      <c r="N236" s="921"/>
      <c r="O236" s="921"/>
      <c r="P236" s="921"/>
      <c r="Q236" s="921"/>
      <c r="R236" s="921"/>
      <c r="S236" s="921"/>
      <c r="T236" s="395"/>
    </row>
    <row r="237" spans="1:20">
      <c r="A237" s="921"/>
      <c r="B237" s="921"/>
      <c r="C237" s="921"/>
      <c r="D237" s="921"/>
      <c r="E237" s="921"/>
      <c r="F237" s="921"/>
      <c r="G237" s="921"/>
      <c r="H237" s="921"/>
      <c r="I237" s="921"/>
      <c r="J237" s="921"/>
      <c r="K237" s="921"/>
      <c r="L237" s="921"/>
      <c r="M237" s="921"/>
      <c r="N237" s="921"/>
      <c r="O237" s="921"/>
      <c r="P237" s="921"/>
      <c r="Q237" s="921"/>
      <c r="R237" s="921"/>
      <c r="S237" s="921"/>
      <c r="T237" s="395"/>
    </row>
    <row r="238" spans="1:20">
      <c r="A238" s="921"/>
      <c r="B238" s="921"/>
      <c r="C238" s="921"/>
      <c r="D238" s="921"/>
      <c r="E238" s="921"/>
      <c r="F238" s="921"/>
      <c r="G238" s="921"/>
      <c r="H238" s="921"/>
      <c r="I238" s="921"/>
      <c r="J238" s="921"/>
      <c r="K238" s="921"/>
      <c r="L238" s="921"/>
      <c r="M238" s="921"/>
      <c r="N238" s="921"/>
      <c r="O238" s="921"/>
      <c r="P238" s="921"/>
      <c r="Q238" s="921"/>
      <c r="R238" s="921"/>
      <c r="S238" s="921"/>
      <c r="T238" s="395"/>
    </row>
    <row r="239" spans="1:20">
      <c r="A239" s="921"/>
      <c r="B239" s="921"/>
      <c r="C239" s="921"/>
      <c r="D239" s="921"/>
      <c r="E239" s="921"/>
      <c r="F239" s="921"/>
      <c r="G239" s="921"/>
      <c r="H239" s="921"/>
      <c r="I239" s="921"/>
      <c r="J239" s="921"/>
      <c r="K239" s="921"/>
      <c r="L239" s="921"/>
      <c r="M239" s="921"/>
      <c r="N239" s="921"/>
      <c r="O239" s="921"/>
      <c r="P239" s="921"/>
      <c r="Q239" s="921"/>
      <c r="R239" s="921"/>
      <c r="S239" s="921"/>
      <c r="T239" s="395"/>
    </row>
    <row r="240" spans="1:20">
      <c r="A240" s="921"/>
      <c r="B240" s="921"/>
      <c r="C240" s="921"/>
      <c r="D240" s="921"/>
      <c r="E240" s="921"/>
      <c r="F240" s="921"/>
      <c r="G240" s="921"/>
      <c r="H240" s="921"/>
      <c r="I240" s="921"/>
      <c r="J240" s="921"/>
      <c r="K240" s="921"/>
      <c r="L240" s="921"/>
      <c r="M240" s="921"/>
      <c r="N240" s="921"/>
      <c r="O240" s="921"/>
      <c r="P240" s="921"/>
      <c r="Q240" s="921"/>
      <c r="R240" s="921"/>
      <c r="S240" s="921"/>
      <c r="T240" s="395"/>
    </row>
    <row r="241" spans="1:20">
      <c r="A241" s="921"/>
      <c r="B241" s="921"/>
      <c r="C241" s="921"/>
      <c r="D241" s="921"/>
      <c r="E241" s="921"/>
      <c r="F241" s="921"/>
      <c r="G241" s="921"/>
      <c r="H241" s="921"/>
      <c r="I241" s="921"/>
      <c r="J241" s="921"/>
      <c r="K241" s="921"/>
      <c r="L241" s="921"/>
      <c r="M241" s="921"/>
      <c r="N241" s="921"/>
      <c r="O241" s="921"/>
      <c r="P241" s="921"/>
      <c r="Q241" s="921"/>
      <c r="R241" s="921"/>
      <c r="S241" s="921"/>
      <c r="T241" s="395"/>
    </row>
    <row r="242" spans="1:20">
      <c r="A242" s="921"/>
      <c r="B242" s="921"/>
      <c r="C242" s="921"/>
      <c r="D242" s="921"/>
      <c r="E242" s="921"/>
      <c r="F242" s="921"/>
      <c r="G242" s="921"/>
      <c r="H242" s="921"/>
      <c r="I242" s="921"/>
      <c r="J242" s="921"/>
      <c r="K242" s="921"/>
      <c r="L242" s="921"/>
      <c r="M242" s="921"/>
      <c r="N242" s="921"/>
      <c r="O242" s="921"/>
      <c r="P242" s="921"/>
      <c r="Q242" s="921"/>
      <c r="R242" s="921"/>
      <c r="S242" s="921"/>
      <c r="T242" s="395"/>
    </row>
    <row r="243" spans="1:20">
      <c r="A243" s="921"/>
      <c r="B243" s="921"/>
      <c r="C243" s="921"/>
      <c r="D243" s="921"/>
      <c r="E243" s="921"/>
      <c r="F243" s="921"/>
      <c r="G243" s="921"/>
      <c r="H243" s="921"/>
      <c r="I243" s="921"/>
      <c r="J243" s="921"/>
      <c r="K243" s="921"/>
      <c r="L243" s="921"/>
      <c r="M243" s="921"/>
      <c r="N243" s="921"/>
      <c r="O243" s="921"/>
      <c r="P243" s="921"/>
      <c r="Q243" s="921"/>
      <c r="R243" s="921"/>
      <c r="S243" s="921"/>
      <c r="T243" s="395"/>
    </row>
    <row r="244" spans="1:20">
      <c r="A244" s="921"/>
      <c r="B244" s="921"/>
      <c r="C244" s="921"/>
      <c r="D244" s="921"/>
      <c r="E244" s="921"/>
      <c r="F244" s="921"/>
      <c r="G244" s="921"/>
      <c r="H244" s="921"/>
      <c r="I244" s="921"/>
      <c r="J244" s="921"/>
      <c r="K244" s="921"/>
      <c r="L244" s="921"/>
      <c r="M244" s="921"/>
      <c r="N244" s="921"/>
      <c r="O244" s="921"/>
      <c r="P244" s="921"/>
      <c r="Q244" s="921"/>
      <c r="R244" s="921"/>
      <c r="S244" s="921"/>
      <c r="T244" s="395"/>
    </row>
    <row r="245" spans="1:20">
      <c r="A245" s="921"/>
      <c r="B245" s="921"/>
      <c r="C245" s="921"/>
      <c r="D245" s="921"/>
      <c r="E245" s="921"/>
      <c r="F245" s="921"/>
      <c r="G245" s="921"/>
      <c r="H245" s="921"/>
      <c r="I245" s="921"/>
      <c r="J245" s="921"/>
      <c r="K245" s="921"/>
      <c r="L245" s="921"/>
      <c r="M245" s="921"/>
      <c r="N245" s="921"/>
      <c r="O245" s="921"/>
      <c r="P245" s="921"/>
      <c r="Q245" s="921"/>
      <c r="R245" s="921"/>
      <c r="S245" s="921"/>
      <c r="T245" s="395"/>
    </row>
    <row r="246" spans="1:20">
      <c r="A246" s="921"/>
      <c r="B246" s="921"/>
      <c r="C246" s="921"/>
      <c r="D246" s="921"/>
      <c r="E246" s="921"/>
      <c r="F246" s="921"/>
      <c r="G246" s="921"/>
      <c r="H246" s="921"/>
      <c r="I246" s="921"/>
      <c r="J246" s="921"/>
      <c r="K246" s="921"/>
      <c r="L246" s="921"/>
      <c r="M246" s="921"/>
      <c r="N246" s="921"/>
      <c r="O246" s="921"/>
      <c r="P246" s="921"/>
      <c r="Q246" s="921"/>
      <c r="R246" s="921"/>
      <c r="S246" s="921"/>
      <c r="T246" s="395"/>
    </row>
    <row r="247" spans="1:20">
      <c r="A247" s="921"/>
      <c r="B247" s="921"/>
      <c r="C247" s="921"/>
      <c r="D247" s="921"/>
      <c r="E247" s="921"/>
      <c r="F247" s="921"/>
      <c r="G247" s="921"/>
      <c r="H247" s="921"/>
      <c r="I247" s="921"/>
      <c r="J247" s="921"/>
      <c r="K247" s="921"/>
      <c r="L247" s="921"/>
      <c r="M247" s="921"/>
      <c r="N247" s="921"/>
      <c r="O247" s="921"/>
      <c r="P247" s="921"/>
      <c r="Q247" s="921"/>
      <c r="R247" s="921"/>
      <c r="S247" s="921"/>
      <c r="T247" s="395"/>
    </row>
    <row r="248" spans="1:20">
      <c r="A248" s="921"/>
      <c r="B248" s="921"/>
      <c r="C248" s="921"/>
      <c r="D248" s="921"/>
      <c r="E248" s="921"/>
      <c r="F248" s="921"/>
      <c r="G248" s="921"/>
      <c r="H248" s="921"/>
      <c r="I248" s="921"/>
      <c r="J248" s="921"/>
      <c r="K248" s="921"/>
      <c r="L248" s="921"/>
      <c r="M248" s="921"/>
      <c r="N248" s="921"/>
      <c r="O248" s="921"/>
      <c r="P248" s="921"/>
      <c r="Q248" s="921"/>
      <c r="R248" s="921"/>
      <c r="S248" s="921"/>
      <c r="T248" s="395"/>
    </row>
    <row r="249" spans="1:20">
      <c r="A249" s="921"/>
      <c r="B249" s="921"/>
      <c r="C249" s="921"/>
      <c r="D249" s="921"/>
      <c r="E249" s="921"/>
      <c r="F249" s="921"/>
      <c r="G249" s="921"/>
      <c r="H249" s="921"/>
      <c r="I249" s="921"/>
      <c r="J249" s="921"/>
      <c r="K249" s="921"/>
      <c r="L249" s="921"/>
      <c r="M249" s="921"/>
      <c r="N249" s="921"/>
      <c r="O249" s="921"/>
      <c r="P249" s="921"/>
      <c r="Q249" s="921"/>
      <c r="R249" s="921"/>
      <c r="S249" s="921"/>
      <c r="T249" s="395"/>
    </row>
    <row r="250" spans="1:20">
      <c r="A250" s="921"/>
      <c r="B250" s="921"/>
      <c r="C250" s="921"/>
      <c r="D250" s="921"/>
      <c r="E250" s="921"/>
      <c r="F250" s="921"/>
      <c r="G250" s="921"/>
      <c r="H250" s="921"/>
      <c r="I250" s="921"/>
      <c r="J250" s="921"/>
      <c r="K250" s="921"/>
      <c r="L250" s="921"/>
      <c r="M250" s="921"/>
      <c r="N250" s="921"/>
      <c r="O250" s="921"/>
      <c r="P250" s="921"/>
      <c r="Q250" s="921"/>
      <c r="R250" s="921"/>
      <c r="S250" s="921"/>
      <c r="T250" s="395"/>
    </row>
    <row r="251" spans="1:20">
      <c r="A251" s="921"/>
      <c r="B251" s="921"/>
      <c r="C251" s="921"/>
      <c r="D251" s="921"/>
      <c r="E251" s="921"/>
      <c r="F251" s="921"/>
      <c r="G251" s="921"/>
      <c r="H251" s="921"/>
      <c r="I251" s="921"/>
      <c r="J251" s="921"/>
      <c r="K251" s="921"/>
      <c r="L251" s="921"/>
      <c r="M251" s="921"/>
      <c r="N251" s="921"/>
      <c r="O251" s="921"/>
      <c r="P251" s="921"/>
      <c r="Q251" s="921"/>
      <c r="R251" s="921"/>
      <c r="S251" s="921"/>
      <c r="T251" s="395"/>
    </row>
    <row r="252" spans="1:20">
      <c r="A252" s="921"/>
      <c r="B252" s="921"/>
      <c r="C252" s="921"/>
      <c r="D252" s="921"/>
      <c r="E252" s="921"/>
      <c r="F252" s="921"/>
      <c r="G252" s="921"/>
      <c r="H252" s="921"/>
      <c r="I252" s="921"/>
      <c r="J252" s="921"/>
      <c r="K252" s="921"/>
      <c r="L252" s="921"/>
      <c r="M252" s="921"/>
      <c r="N252" s="921"/>
      <c r="O252" s="921"/>
      <c r="P252" s="921"/>
      <c r="Q252" s="921"/>
      <c r="R252" s="921"/>
      <c r="S252" s="921"/>
      <c r="T252" s="395"/>
    </row>
    <row r="253" spans="1:20">
      <c r="A253" s="921"/>
      <c r="B253" s="921"/>
      <c r="C253" s="921"/>
      <c r="D253" s="921"/>
      <c r="E253" s="921"/>
      <c r="F253" s="921"/>
      <c r="G253" s="921"/>
      <c r="H253" s="921"/>
      <c r="I253" s="921"/>
      <c r="J253" s="921"/>
      <c r="K253" s="921"/>
      <c r="L253" s="921"/>
      <c r="M253" s="921"/>
      <c r="N253" s="921"/>
      <c r="O253" s="921"/>
      <c r="P253" s="921"/>
      <c r="Q253" s="921"/>
      <c r="R253" s="921"/>
      <c r="S253" s="921"/>
      <c r="T253" s="395"/>
    </row>
    <row r="254" spans="1:20">
      <c r="A254" s="921"/>
      <c r="B254" s="921"/>
      <c r="C254" s="921"/>
      <c r="D254" s="921"/>
      <c r="E254" s="921"/>
      <c r="F254" s="921"/>
      <c r="G254" s="921"/>
      <c r="H254" s="921"/>
      <c r="I254" s="921"/>
      <c r="J254" s="921"/>
      <c r="K254" s="921"/>
      <c r="L254" s="921"/>
      <c r="M254" s="921"/>
      <c r="N254" s="921"/>
      <c r="O254" s="921"/>
      <c r="P254" s="921"/>
      <c r="Q254" s="921"/>
      <c r="R254" s="921"/>
      <c r="S254" s="921"/>
      <c r="T254" s="395"/>
    </row>
    <row r="255" spans="1:20">
      <c r="A255" s="921"/>
      <c r="B255" s="921"/>
      <c r="C255" s="921"/>
      <c r="D255" s="921"/>
      <c r="E255" s="921"/>
      <c r="F255" s="921"/>
      <c r="G255" s="921"/>
      <c r="H255" s="921"/>
      <c r="I255" s="921"/>
      <c r="J255" s="921"/>
      <c r="K255" s="921"/>
      <c r="L255" s="921"/>
      <c r="M255" s="921"/>
      <c r="N255" s="921"/>
      <c r="O255" s="921"/>
      <c r="P255" s="921"/>
      <c r="Q255" s="921"/>
      <c r="R255" s="921"/>
      <c r="S255" s="921"/>
      <c r="T255" s="395"/>
    </row>
    <row r="256" spans="1:20">
      <c r="A256" s="921"/>
      <c r="B256" s="921"/>
      <c r="C256" s="921"/>
      <c r="D256" s="921"/>
      <c r="E256" s="921"/>
      <c r="F256" s="921"/>
      <c r="G256" s="921"/>
      <c r="H256" s="921"/>
      <c r="I256" s="921"/>
      <c r="J256" s="921"/>
      <c r="K256" s="921"/>
      <c r="L256" s="921"/>
      <c r="M256" s="921"/>
      <c r="N256" s="921"/>
      <c r="O256" s="921"/>
      <c r="P256" s="921"/>
      <c r="Q256" s="921"/>
      <c r="R256" s="921"/>
      <c r="S256" s="921"/>
      <c r="T256" s="395"/>
    </row>
    <row r="257" spans="1:20">
      <c r="A257" s="921"/>
      <c r="B257" s="921"/>
      <c r="C257" s="921"/>
      <c r="D257" s="921"/>
      <c r="E257" s="921"/>
      <c r="F257" s="921"/>
      <c r="G257" s="921"/>
      <c r="H257" s="921"/>
      <c r="I257" s="921"/>
      <c r="J257" s="921"/>
      <c r="K257" s="921"/>
      <c r="L257" s="921"/>
      <c r="M257" s="921"/>
      <c r="N257" s="921"/>
      <c r="O257" s="921"/>
      <c r="P257" s="921"/>
      <c r="Q257" s="921"/>
      <c r="R257" s="921"/>
      <c r="S257" s="921"/>
      <c r="T257" s="395"/>
    </row>
    <row r="258" spans="1:20">
      <c r="A258" s="921"/>
      <c r="B258" s="921"/>
      <c r="C258" s="921"/>
      <c r="D258" s="921"/>
      <c r="E258" s="921"/>
      <c r="F258" s="921"/>
      <c r="G258" s="921"/>
      <c r="H258" s="921"/>
      <c r="I258" s="921"/>
      <c r="J258" s="921"/>
      <c r="K258" s="921"/>
      <c r="L258" s="921"/>
      <c r="M258" s="921"/>
      <c r="N258" s="921"/>
      <c r="O258" s="921"/>
      <c r="P258" s="921"/>
      <c r="Q258" s="921"/>
      <c r="R258" s="921"/>
      <c r="S258" s="921"/>
      <c r="T258" s="395"/>
    </row>
    <row r="259" spans="1:20">
      <c r="A259" s="921"/>
      <c r="B259" s="921"/>
      <c r="C259" s="921"/>
      <c r="D259" s="921"/>
      <c r="E259" s="921"/>
      <c r="F259" s="921"/>
      <c r="G259" s="921"/>
      <c r="H259" s="921"/>
      <c r="I259" s="921"/>
      <c r="J259" s="921"/>
      <c r="K259" s="921"/>
      <c r="L259" s="921"/>
      <c r="M259" s="921"/>
      <c r="N259" s="921"/>
      <c r="O259" s="921"/>
      <c r="P259" s="921"/>
      <c r="Q259" s="921"/>
      <c r="R259" s="921"/>
      <c r="S259" s="921"/>
      <c r="T259" s="395"/>
    </row>
    <row r="260" spans="1:20">
      <c r="A260" s="921"/>
      <c r="B260" s="921"/>
      <c r="C260" s="921"/>
      <c r="D260" s="921"/>
      <c r="E260" s="921"/>
      <c r="F260" s="921"/>
      <c r="G260" s="921"/>
      <c r="H260" s="921"/>
      <c r="I260" s="921"/>
      <c r="J260" s="921"/>
      <c r="K260" s="921"/>
      <c r="L260" s="921"/>
      <c r="M260" s="921"/>
      <c r="N260" s="921"/>
      <c r="O260" s="921"/>
      <c r="P260" s="921"/>
      <c r="Q260" s="921"/>
      <c r="R260" s="921"/>
      <c r="S260" s="921"/>
      <c r="T260" s="395"/>
    </row>
    <row r="261" spans="1:20">
      <c r="A261" s="921"/>
      <c r="B261" s="921"/>
      <c r="C261" s="921"/>
      <c r="D261" s="921"/>
      <c r="E261" s="921"/>
      <c r="F261" s="921"/>
      <c r="G261" s="921"/>
      <c r="H261" s="921"/>
      <c r="I261" s="921"/>
      <c r="J261" s="921"/>
      <c r="K261" s="921"/>
      <c r="L261" s="921"/>
      <c r="M261" s="921"/>
      <c r="N261" s="921"/>
      <c r="O261" s="921"/>
      <c r="P261" s="921"/>
      <c r="Q261" s="921"/>
      <c r="R261" s="921"/>
      <c r="S261" s="921"/>
      <c r="T261" s="395"/>
    </row>
    <row r="262" spans="1:20">
      <c r="A262" s="921"/>
      <c r="B262" s="921"/>
      <c r="C262" s="921"/>
      <c r="D262" s="921"/>
      <c r="E262" s="921"/>
      <c r="F262" s="921"/>
      <c r="G262" s="921"/>
      <c r="H262" s="921"/>
      <c r="I262" s="921"/>
      <c r="J262" s="921"/>
      <c r="K262" s="921"/>
      <c r="L262" s="921"/>
      <c r="M262" s="921"/>
      <c r="N262" s="921"/>
      <c r="O262" s="921"/>
      <c r="P262" s="921"/>
      <c r="Q262" s="921"/>
      <c r="R262" s="921"/>
      <c r="S262" s="921"/>
      <c r="T262" s="395"/>
    </row>
    <row r="263" spans="1:20">
      <c r="A263" s="921"/>
      <c r="B263" s="921"/>
      <c r="C263" s="921"/>
      <c r="D263" s="921"/>
      <c r="E263" s="921"/>
      <c r="F263" s="921"/>
      <c r="G263" s="921"/>
      <c r="H263" s="921"/>
      <c r="I263" s="921"/>
      <c r="J263" s="921"/>
      <c r="K263" s="921"/>
      <c r="L263" s="921"/>
      <c r="M263" s="921"/>
      <c r="N263" s="921"/>
      <c r="O263" s="921"/>
      <c r="P263" s="921"/>
      <c r="Q263" s="921"/>
      <c r="R263" s="921"/>
      <c r="S263" s="921"/>
      <c r="T263" s="395"/>
    </row>
    <row r="264" spans="1:20">
      <c r="A264" s="921"/>
      <c r="B264" s="921"/>
      <c r="C264" s="921"/>
      <c r="D264" s="921"/>
      <c r="E264" s="921"/>
      <c r="F264" s="921"/>
      <c r="G264" s="921"/>
      <c r="H264" s="921"/>
      <c r="I264" s="921"/>
      <c r="J264" s="921"/>
      <c r="K264" s="921"/>
      <c r="L264" s="921"/>
      <c r="M264" s="921"/>
      <c r="N264" s="921"/>
      <c r="O264" s="921"/>
      <c r="P264" s="921"/>
      <c r="Q264" s="921"/>
      <c r="R264" s="921"/>
      <c r="S264" s="921"/>
      <c r="T264" s="395"/>
    </row>
    <row r="265" spans="1:20">
      <c r="A265" s="921"/>
      <c r="B265" s="921"/>
      <c r="C265" s="921"/>
      <c r="D265" s="921"/>
      <c r="E265" s="921"/>
      <c r="F265" s="921"/>
      <c r="G265" s="921"/>
      <c r="H265" s="921"/>
      <c r="I265" s="921"/>
      <c r="J265" s="921"/>
      <c r="K265" s="921"/>
      <c r="L265" s="921"/>
      <c r="M265" s="921"/>
      <c r="N265" s="921"/>
      <c r="O265" s="921"/>
      <c r="P265" s="921"/>
      <c r="Q265" s="921"/>
      <c r="R265" s="921"/>
      <c r="S265" s="921"/>
      <c r="T265" s="395"/>
    </row>
    <row r="266" spans="1:20">
      <c r="A266" s="921"/>
      <c r="B266" s="921"/>
      <c r="C266" s="921"/>
      <c r="D266" s="921"/>
      <c r="E266" s="921"/>
      <c r="F266" s="921"/>
      <c r="G266" s="921"/>
      <c r="H266" s="921"/>
      <c r="I266" s="921"/>
      <c r="J266" s="921"/>
      <c r="K266" s="921"/>
      <c r="L266" s="921"/>
      <c r="M266" s="921"/>
      <c r="N266" s="921"/>
      <c r="O266" s="921"/>
      <c r="P266" s="921"/>
      <c r="Q266" s="921"/>
      <c r="R266" s="921"/>
      <c r="S266" s="921"/>
      <c r="T266" s="395"/>
    </row>
    <row r="267" spans="1:20">
      <c r="A267" s="921"/>
      <c r="B267" s="921"/>
      <c r="C267" s="921"/>
      <c r="D267" s="921"/>
      <c r="E267" s="921"/>
      <c r="F267" s="921"/>
      <c r="G267" s="921"/>
      <c r="H267" s="921"/>
      <c r="I267" s="921"/>
      <c r="J267" s="921"/>
      <c r="K267" s="921"/>
      <c r="L267" s="921"/>
      <c r="M267" s="921"/>
      <c r="N267" s="921"/>
      <c r="O267" s="921"/>
      <c r="P267" s="921"/>
      <c r="Q267" s="921"/>
      <c r="R267" s="921"/>
      <c r="S267" s="921"/>
      <c r="T267" s="395"/>
    </row>
    <row r="268" spans="1:20">
      <c r="A268" s="921"/>
      <c r="B268" s="921"/>
      <c r="C268" s="921"/>
      <c r="D268" s="921"/>
      <c r="E268" s="921"/>
      <c r="F268" s="921"/>
      <c r="G268" s="921"/>
      <c r="H268" s="921"/>
      <c r="I268" s="921"/>
      <c r="J268" s="921"/>
      <c r="K268" s="921"/>
      <c r="L268" s="921"/>
      <c r="M268" s="921"/>
      <c r="N268" s="921"/>
      <c r="O268" s="921"/>
      <c r="P268" s="921"/>
      <c r="Q268" s="921"/>
      <c r="R268" s="921"/>
      <c r="S268" s="921"/>
      <c r="T268" s="395"/>
    </row>
    <row r="269" spans="1:20">
      <c r="A269" s="921"/>
      <c r="B269" s="921"/>
      <c r="C269" s="921"/>
      <c r="D269" s="921"/>
      <c r="E269" s="921"/>
      <c r="F269" s="921"/>
      <c r="G269" s="921"/>
      <c r="H269" s="921"/>
      <c r="I269" s="921"/>
      <c r="J269" s="921"/>
      <c r="K269" s="921"/>
      <c r="L269" s="921"/>
      <c r="M269" s="921"/>
      <c r="N269" s="921"/>
      <c r="O269" s="921"/>
      <c r="P269" s="921"/>
      <c r="Q269" s="921"/>
      <c r="R269" s="921"/>
      <c r="S269" s="921"/>
      <c r="T269" s="395"/>
    </row>
    <row r="270" spans="1:20">
      <c r="A270" s="921"/>
      <c r="B270" s="921"/>
      <c r="C270" s="921"/>
      <c r="D270" s="921"/>
      <c r="E270" s="921"/>
      <c r="F270" s="921"/>
      <c r="G270" s="921"/>
      <c r="H270" s="921"/>
      <c r="I270" s="921"/>
      <c r="J270" s="921"/>
      <c r="K270" s="921"/>
      <c r="L270" s="921"/>
      <c r="M270" s="921"/>
      <c r="N270" s="921"/>
      <c r="O270" s="921"/>
      <c r="P270" s="921"/>
      <c r="Q270" s="921"/>
      <c r="R270" s="921"/>
      <c r="S270" s="921"/>
      <c r="T270" s="395"/>
    </row>
    <row r="271" spans="1:20">
      <c r="A271" s="921"/>
      <c r="B271" s="921"/>
      <c r="C271" s="921"/>
      <c r="D271" s="921"/>
      <c r="E271" s="921"/>
      <c r="F271" s="921"/>
      <c r="G271" s="921"/>
      <c r="H271" s="921"/>
      <c r="I271" s="921"/>
      <c r="J271" s="921"/>
      <c r="K271" s="921"/>
      <c r="L271" s="921"/>
      <c r="M271" s="921"/>
      <c r="N271" s="921"/>
      <c r="O271" s="921"/>
      <c r="P271" s="921"/>
      <c r="Q271" s="921"/>
      <c r="R271" s="921"/>
      <c r="S271" s="921"/>
      <c r="T271" s="395"/>
    </row>
    <row r="272" spans="1:20">
      <c r="A272" s="921"/>
      <c r="B272" s="921"/>
      <c r="C272" s="921"/>
      <c r="D272" s="921"/>
      <c r="E272" s="921"/>
      <c r="F272" s="921"/>
      <c r="G272" s="921"/>
      <c r="H272" s="921"/>
      <c r="I272" s="921"/>
      <c r="J272" s="921"/>
      <c r="K272" s="921"/>
      <c r="L272" s="921"/>
      <c r="M272" s="921"/>
      <c r="N272" s="921"/>
      <c r="O272" s="921"/>
      <c r="P272" s="921"/>
      <c r="Q272" s="921"/>
      <c r="R272" s="921"/>
      <c r="S272" s="921"/>
      <c r="T272" s="395"/>
    </row>
    <row r="273" spans="1:20">
      <c r="A273" s="921"/>
      <c r="B273" s="921"/>
      <c r="C273" s="921"/>
      <c r="D273" s="921"/>
      <c r="E273" s="921"/>
      <c r="F273" s="921"/>
      <c r="G273" s="921"/>
      <c r="H273" s="921"/>
      <c r="I273" s="921"/>
      <c r="J273" s="921"/>
      <c r="K273" s="921"/>
      <c r="L273" s="921"/>
      <c r="M273" s="921"/>
      <c r="N273" s="921"/>
      <c r="O273" s="921"/>
      <c r="P273" s="921"/>
      <c r="Q273" s="921"/>
      <c r="R273" s="921"/>
      <c r="S273" s="921"/>
      <c r="T273" s="395"/>
    </row>
    <row r="274" spans="1:20">
      <c r="A274" s="921"/>
      <c r="B274" s="921"/>
      <c r="C274" s="921"/>
      <c r="D274" s="921"/>
      <c r="E274" s="921"/>
      <c r="F274" s="921"/>
      <c r="G274" s="921"/>
      <c r="H274" s="921"/>
      <c r="I274" s="921"/>
      <c r="J274" s="921"/>
      <c r="K274" s="921"/>
      <c r="L274" s="921"/>
      <c r="M274" s="921"/>
      <c r="N274" s="921"/>
      <c r="O274" s="921"/>
      <c r="P274" s="921"/>
      <c r="Q274" s="921"/>
      <c r="R274" s="921"/>
      <c r="S274" s="921"/>
      <c r="T274" s="395"/>
    </row>
    <row r="275" spans="1:20">
      <c r="A275" s="921"/>
      <c r="B275" s="921"/>
      <c r="C275" s="921"/>
      <c r="D275" s="921"/>
      <c r="E275" s="921"/>
      <c r="F275" s="921"/>
      <c r="G275" s="921"/>
      <c r="H275" s="921"/>
      <c r="I275" s="921"/>
      <c r="J275" s="921"/>
      <c r="K275" s="921"/>
      <c r="L275" s="921"/>
      <c r="M275" s="921"/>
      <c r="N275" s="921"/>
      <c r="O275" s="921"/>
      <c r="P275" s="921"/>
      <c r="Q275" s="921"/>
      <c r="R275" s="921"/>
      <c r="S275" s="921"/>
      <c r="T275" s="395"/>
    </row>
    <row r="276" spans="1:20">
      <c r="A276" s="921"/>
      <c r="B276" s="921"/>
      <c r="C276" s="921"/>
      <c r="D276" s="921"/>
      <c r="E276" s="921"/>
      <c r="F276" s="921"/>
      <c r="G276" s="921"/>
      <c r="H276" s="921"/>
      <c r="I276" s="921"/>
      <c r="J276" s="921"/>
      <c r="K276" s="921"/>
      <c r="L276" s="921"/>
      <c r="M276" s="921"/>
      <c r="N276" s="921"/>
      <c r="O276" s="921"/>
      <c r="P276" s="921"/>
      <c r="Q276" s="921"/>
      <c r="R276" s="921"/>
      <c r="S276" s="921"/>
      <c r="T276" s="395"/>
    </row>
    <row r="277" spans="1:20">
      <c r="A277" s="921"/>
      <c r="B277" s="921"/>
      <c r="C277" s="921"/>
      <c r="D277" s="921"/>
      <c r="E277" s="921"/>
      <c r="F277" s="921"/>
      <c r="G277" s="921"/>
      <c r="H277" s="921"/>
      <c r="I277" s="921"/>
      <c r="J277" s="921"/>
      <c r="K277" s="921"/>
      <c r="L277" s="921"/>
      <c r="M277" s="921"/>
      <c r="N277" s="921"/>
      <c r="O277" s="921"/>
      <c r="P277" s="921"/>
      <c r="Q277" s="921"/>
      <c r="R277" s="921"/>
      <c r="S277" s="921"/>
      <c r="T277" s="395"/>
    </row>
    <row r="278" spans="1:20">
      <c r="A278" s="921"/>
      <c r="B278" s="921"/>
      <c r="C278" s="921"/>
      <c r="D278" s="921"/>
      <c r="E278" s="921"/>
      <c r="F278" s="921"/>
      <c r="G278" s="921"/>
      <c r="H278" s="921"/>
      <c r="I278" s="921"/>
      <c r="J278" s="921"/>
      <c r="K278" s="921"/>
      <c r="L278" s="921"/>
      <c r="M278" s="921"/>
      <c r="N278" s="921"/>
      <c r="O278" s="921"/>
      <c r="P278" s="921"/>
      <c r="Q278" s="921"/>
      <c r="R278" s="921"/>
      <c r="S278" s="921"/>
      <c r="T278" s="395"/>
    </row>
    <row r="279" spans="1:20">
      <c r="A279" s="921"/>
      <c r="B279" s="921"/>
      <c r="C279" s="921"/>
      <c r="D279" s="921"/>
      <c r="E279" s="921"/>
      <c r="F279" s="921"/>
      <c r="G279" s="921"/>
      <c r="H279" s="921"/>
      <c r="I279" s="921"/>
      <c r="J279" s="921"/>
      <c r="K279" s="921"/>
      <c r="L279" s="921"/>
      <c r="M279" s="921"/>
      <c r="N279" s="921"/>
      <c r="O279" s="921"/>
      <c r="P279" s="921"/>
      <c r="Q279" s="921"/>
      <c r="R279" s="921"/>
      <c r="S279" s="921"/>
      <c r="T279" s="395"/>
    </row>
    <row r="280" spans="1:20">
      <c r="A280" s="921"/>
      <c r="B280" s="921"/>
      <c r="C280" s="921"/>
      <c r="D280" s="921"/>
      <c r="E280" s="921"/>
      <c r="F280" s="921"/>
      <c r="G280" s="921"/>
      <c r="H280" s="921"/>
      <c r="I280" s="921"/>
      <c r="J280" s="921"/>
      <c r="K280" s="921"/>
      <c r="L280" s="921"/>
      <c r="M280" s="921"/>
      <c r="N280" s="921"/>
      <c r="O280" s="921"/>
      <c r="P280" s="921"/>
      <c r="Q280" s="921"/>
      <c r="R280" s="921"/>
      <c r="S280" s="921"/>
      <c r="T280" s="395"/>
    </row>
    <row r="281" spans="1:20">
      <c r="A281" s="921"/>
      <c r="B281" s="921"/>
      <c r="C281" s="921"/>
      <c r="D281" s="921"/>
      <c r="E281" s="921"/>
      <c r="F281" s="921"/>
      <c r="G281" s="921"/>
      <c r="H281" s="921"/>
      <c r="I281" s="921"/>
      <c r="J281" s="921"/>
      <c r="K281" s="921"/>
      <c r="L281" s="921"/>
      <c r="M281" s="921"/>
      <c r="N281" s="921"/>
      <c r="O281" s="921"/>
      <c r="P281" s="921"/>
      <c r="Q281" s="921"/>
      <c r="R281" s="921"/>
      <c r="S281" s="921"/>
      <c r="T281" s="395"/>
    </row>
    <row r="282" spans="1:20">
      <c r="A282" s="921"/>
      <c r="B282" s="921"/>
      <c r="C282" s="921"/>
      <c r="D282" s="921"/>
      <c r="E282" s="921"/>
      <c r="F282" s="921"/>
      <c r="G282" s="921"/>
      <c r="H282" s="921"/>
      <c r="I282" s="921"/>
      <c r="J282" s="921"/>
      <c r="K282" s="921"/>
      <c r="L282" s="921"/>
      <c r="M282" s="921"/>
      <c r="N282" s="921"/>
      <c r="O282" s="921"/>
      <c r="P282" s="921"/>
      <c r="Q282" s="921"/>
      <c r="R282" s="921"/>
      <c r="S282" s="921"/>
      <c r="T282" s="395"/>
    </row>
    <row r="283" spans="1:20">
      <c r="A283" s="921"/>
      <c r="B283" s="921"/>
      <c r="C283" s="921"/>
      <c r="D283" s="921"/>
      <c r="E283" s="921"/>
      <c r="F283" s="921"/>
      <c r="G283" s="921"/>
      <c r="H283" s="921"/>
      <c r="I283" s="921"/>
      <c r="J283" s="921"/>
      <c r="K283" s="921"/>
      <c r="L283" s="921"/>
      <c r="M283" s="921"/>
      <c r="N283" s="921"/>
      <c r="O283" s="921"/>
      <c r="P283" s="921"/>
      <c r="Q283" s="921"/>
      <c r="R283" s="921"/>
      <c r="S283" s="921"/>
      <c r="T283" s="395"/>
    </row>
    <row r="284" spans="1:20">
      <c r="A284" s="921"/>
      <c r="B284" s="921"/>
      <c r="C284" s="921"/>
      <c r="D284" s="921"/>
      <c r="E284" s="921"/>
      <c r="F284" s="921"/>
      <c r="G284" s="921"/>
      <c r="H284" s="921"/>
      <c r="I284" s="921"/>
      <c r="J284" s="921"/>
      <c r="K284" s="921"/>
      <c r="L284" s="921"/>
      <c r="M284" s="921"/>
      <c r="N284" s="921"/>
      <c r="O284" s="921"/>
      <c r="P284" s="921"/>
      <c r="Q284" s="921"/>
      <c r="R284" s="921"/>
      <c r="S284" s="921"/>
      <c r="T284" s="395"/>
    </row>
    <row r="285" spans="1:20">
      <c r="A285" s="921"/>
      <c r="B285" s="921"/>
      <c r="C285" s="921"/>
      <c r="D285" s="921"/>
      <c r="E285" s="921"/>
      <c r="F285" s="921"/>
      <c r="G285" s="921"/>
      <c r="H285" s="921"/>
      <c r="I285" s="921"/>
      <c r="J285" s="921"/>
      <c r="K285" s="921"/>
      <c r="L285" s="921"/>
      <c r="M285" s="921"/>
      <c r="N285" s="921"/>
      <c r="O285" s="921"/>
      <c r="P285" s="921"/>
      <c r="Q285" s="921"/>
      <c r="R285" s="921"/>
      <c r="S285" s="921"/>
      <c r="T285" s="395"/>
    </row>
    <row r="286" spans="1:20">
      <c r="A286" s="921"/>
      <c r="B286" s="921"/>
      <c r="C286" s="921"/>
      <c r="D286" s="921"/>
      <c r="E286" s="921"/>
      <c r="F286" s="921"/>
      <c r="G286" s="921"/>
      <c r="H286" s="921"/>
      <c r="I286" s="921"/>
      <c r="J286" s="921"/>
      <c r="K286" s="921"/>
      <c r="L286" s="921"/>
      <c r="M286" s="921"/>
      <c r="N286" s="921"/>
      <c r="O286" s="921"/>
      <c r="P286" s="921"/>
      <c r="Q286" s="921"/>
      <c r="R286" s="921"/>
      <c r="S286" s="921"/>
      <c r="T286" s="395"/>
    </row>
    <row r="287" spans="1:20">
      <c r="A287" s="921"/>
      <c r="B287" s="921"/>
      <c r="C287" s="921"/>
      <c r="D287" s="921"/>
      <c r="E287" s="921"/>
      <c r="F287" s="921"/>
      <c r="G287" s="921"/>
      <c r="H287" s="921"/>
      <c r="I287" s="921"/>
      <c r="J287" s="921"/>
      <c r="K287" s="921"/>
      <c r="L287" s="921"/>
      <c r="M287" s="921"/>
      <c r="N287" s="921"/>
      <c r="O287" s="921"/>
      <c r="P287" s="921"/>
      <c r="Q287" s="921"/>
      <c r="R287" s="921"/>
      <c r="S287" s="921"/>
      <c r="T287" s="395"/>
    </row>
    <row r="288" spans="1:20">
      <c r="A288" s="921"/>
      <c r="B288" s="921"/>
      <c r="C288" s="921"/>
      <c r="D288" s="921"/>
      <c r="E288" s="921"/>
      <c r="F288" s="921"/>
      <c r="G288" s="921"/>
      <c r="H288" s="921"/>
      <c r="I288" s="921"/>
      <c r="J288" s="921"/>
      <c r="K288" s="921"/>
      <c r="L288" s="921"/>
      <c r="M288" s="921"/>
      <c r="N288" s="921"/>
      <c r="O288" s="921"/>
      <c r="P288" s="921"/>
      <c r="Q288" s="921"/>
      <c r="R288" s="921"/>
      <c r="S288" s="921"/>
      <c r="T288" s="395"/>
    </row>
    <row r="289" spans="1:20">
      <c r="A289" s="921"/>
      <c r="B289" s="921"/>
      <c r="C289" s="921"/>
      <c r="D289" s="921"/>
      <c r="E289" s="921"/>
      <c r="F289" s="921"/>
      <c r="G289" s="921"/>
      <c r="H289" s="921"/>
      <c r="I289" s="921"/>
      <c r="J289" s="921"/>
      <c r="K289" s="921"/>
      <c r="L289" s="921"/>
      <c r="M289" s="921"/>
      <c r="N289" s="921"/>
      <c r="O289" s="921"/>
      <c r="P289" s="921"/>
      <c r="Q289" s="921"/>
      <c r="R289" s="921"/>
      <c r="S289" s="921"/>
      <c r="T289" s="395"/>
    </row>
    <row r="290" spans="1:20">
      <c r="A290" s="921"/>
      <c r="B290" s="921"/>
      <c r="C290" s="921"/>
      <c r="D290" s="921"/>
      <c r="E290" s="921"/>
      <c r="F290" s="921"/>
      <c r="G290" s="921"/>
      <c r="H290" s="921"/>
      <c r="I290" s="921"/>
      <c r="J290" s="921"/>
      <c r="K290" s="921"/>
      <c r="L290" s="921"/>
      <c r="M290" s="921"/>
      <c r="N290" s="921"/>
      <c r="O290" s="921"/>
      <c r="P290" s="921"/>
      <c r="Q290" s="921"/>
      <c r="R290" s="921"/>
      <c r="S290" s="921"/>
      <c r="T290" s="395"/>
    </row>
    <row r="291" spans="1:20">
      <c r="A291" s="921"/>
      <c r="B291" s="921"/>
      <c r="C291" s="921"/>
      <c r="D291" s="921"/>
      <c r="E291" s="921"/>
      <c r="F291" s="921"/>
      <c r="G291" s="921"/>
      <c r="H291" s="921"/>
      <c r="I291" s="921"/>
      <c r="J291" s="921"/>
      <c r="K291" s="921"/>
      <c r="L291" s="921"/>
      <c r="M291" s="921"/>
      <c r="N291" s="921"/>
      <c r="O291" s="921"/>
      <c r="P291" s="921"/>
      <c r="Q291" s="921"/>
      <c r="R291" s="921"/>
      <c r="S291" s="921"/>
      <c r="T291" s="395"/>
    </row>
    <row r="292" spans="1:20">
      <c r="A292" s="921"/>
      <c r="B292" s="921"/>
      <c r="C292" s="921"/>
      <c r="D292" s="921"/>
      <c r="E292" s="921"/>
      <c r="F292" s="921"/>
      <c r="G292" s="921"/>
      <c r="H292" s="921"/>
      <c r="I292" s="921"/>
      <c r="J292" s="921"/>
      <c r="K292" s="921"/>
      <c r="L292" s="921"/>
      <c r="M292" s="921"/>
      <c r="N292" s="921"/>
      <c r="O292" s="921"/>
      <c r="P292" s="921"/>
      <c r="Q292" s="921"/>
      <c r="R292" s="921"/>
      <c r="S292" s="921"/>
      <c r="T292" s="395"/>
    </row>
    <row r="293" spans="1:20">
      <c r="A293" s="921"/>
      <c r="B293" s="921"/>
      <c r="C293" s="921"/>
      <c r="D293" s="921"/>
      <c r="E293" s="921"/>
      <c r="F293" s="921"/>
      <c r="G293" s="921"/>
      <c r="H293" s="921"/>
      <c r="I293" s="921"/>
      <c r="J293" s="921"/>
      <c r="K293" s="921"/>
      <c r="L293" s="921"/>
      <c r="M293" s="921"/>
      <c r="N293" s="921"/>
      <c r="O293" s="921"/>
      <c r="P293" s="921"/>
      <c r="Q293" s="921"/>
      <c r="R293" s="921"/>
      <c r="S293" s="921"/>
      <c r="T293" s="395"/>
    </row>
    <row r="294" spans="1:20">
      <c r="A294" s="921"/>
      <c r="B294" s="921"/>
      <c r="C294" s="921"/>
      <c r="D294" s="921"/>
      <c r="E294" s="921"/>
      <c r="F294" s="921"/>
      <c r="G294" s="921"/>
      <c r="H294" s="921"/>
      <c r="I294" s="921"/>
      <c r="J294" s="921"/>
      <c r="K294" s="921"/>
      <c r="L294" s="921"/>
      <c r="M294" s="921"/>
      <c r="N294" s="921"/>
      <c r="O294" s="921"/>
      <c r="P294" s="921"/>
      <c r="Q294" s="921"/>
      <c r="R294" s="921"/>
      <c r="S294" s="921"/>
      <c r="T294" s="395"/>
    </row>
    <row r="295" spans="1:20">
      <c r="A295" s="921"/>
      <c r="B295" s="921"/>
      <c r="C295" s="921"/>
      <c r="D295" s="921"/>
      <c r="E295" s="921"/>
      <c r="F295" s="921"/>
      <c r="G295" s="921"/>
      <c r="H295" s="921"/>
      <c r="I295" s="921"/>
      <c r="J295" s="921"/>
      <c r="K295" s="921"/>
      <c r="L295" s="921"/>
      <c r="M295" s="921"/>
      <c r="N295" s="921"/>
      <c r="O295" s="921"/>
      <c r="P295" s="921"/>
      <c r="Q295" s="921"/>
      <c r="R295" s="921"/>
      <c r="S295" s="921"/>
      <c r="T295" s="395"/>
    </row>
    <row r="296" spans="1:20">
      <c r="A296" s="921"/>
      <c r="B296" s="921"/>
      <c r="C296" s="921"/>
      <c r="D296" s="921"/>
      <c r="E296" s="921"/>
      <c r="F296" s="921"/>
      <c r="G296" s="921"/>
      <c r="H296" s="921"/>
      <c r="I296" s="921"/>
      <c r="J296" s="921"/>
      <c r="K296" s="921"/>
      <c r="L296" s="921"/>
      <c r="M296" s="921"/>
      <c r="N296" s="921"/>
      <c r="O296" s="921"/>
      <c r="P296" s="921"/>
      <c r="Q296" s="921"/>
      <c r="R296" s="921"/>
      <c r="S296" s="921"/>
      <c r="T296" s="395"/>
    </row>
    <row r="297" spans="1:20">
      <c r="A297" s="921"/>
      <c r="B297" s="921"/>
      <c r="C297" s="921"/>
      <c r="D297" s="921"/>
      <c r="E297" s="921"/>
      <c r="F297" s="921"/>
      <c r="G297" s="921"/>
      <c r="H297" s="921"/>
      <c r="I297" s="921"/>
      <c r="J297" s="921"/>
      <c r="K297" s="921"/>
      <c r="L297" s="921"/>
      <c r="M297" s="921"/>
      <c r="N297" s="921"/>
      <c r="O297" s="921"/>
      <c r="P297" s="921"/>
      <c r="Q297" s="921"/>
      <c r="R297" s="921"/>
      <c r="S297" s="921"/>
      <c r="T297" s="395"/>
    </row>
    <row r="298" spans="1:20">
      <c r="A298" s="921"/>
      <c r="B298" s="921"/>
      <c r="C298" s="921"/>
      <c r="D298" s="921"/>
      <c r="E298" s="921"/>
      <c r="F298" s="921"/>
      <c r="G298" s="921"/>
      <c r="H298" s="921"/>
      <c r="I298" s="921"/>
      <c r="J298" s="921"/>
      <c r="K298" s="921"/>
      <c r="L298" s="921"/>
      <c r="M298" s="921"/>
      <c r="N298" s="921"/>
      <c r="O298" s="921"/>
      <c r="P298" s="921"/>
      <c r="Q298" s="921"/>
      <c r="R298" s="921"/>
      <c r="S298" s="921"/>
      <c r="T298" s="395"/>
    </row>
    <row r="299" spans="1:20">
      <c r="A299" s="921"/>
      <c r="B299" s="921"/>
      <c r="C299" s="921"/>
      <c r="D299" s="921"/>
      <c r="E299" s="921"/>
      <c r="F299" s="921"/>
      <c r="G299" s="921"/>
      <c r="H299" s="921"/>
      <c r="I299" s="921"/>
      <c r="J299" s="921"/>
      <c r="K299" s="921"/>
      <c r="L299" s="921"/>
      <c r="M299" s="921"/>
      <c r="N299" s="921"/>
      <c r="O299" s="921"/>
      <c r="P299" s="921"/>
      <c r="Q299" s="921"/>
      <c r="R299" s="921"/>
      <c r="S299" s="921"/>
      <c r="T299" s="395"/>
    </row>
    <row r="300" spans="1:20">
      <c r="A300" s="921"/>
      <c r="B300" s="921"/>
      <c r="C300" s="921"/>
      <c r="D300" s="921"/>
      <c r="E300" s="921"/>
      <c r="F300" s="921"/>
      <c r="G300" s="921"/>
      <c r="H300" s="921"/>
      <c r="I300" s="921"/>
      <c r="J300" s="921"/>
      <c r="K300" s="921"/>
      <c r="L300" s="921"/>
      <c r="M300" s="921"/>
      <c r="N300" s="921"/>
      <c r="O300" s="921"/>
      <c r="P300" s="921"/>
      <c r="Q300" s="921"/>
      <c r="R300" s="921"/>
      <c r="S300" s="921"/>
      <c r="T300" s="395"/>
    </row>
    <row r="301" spans="1:20">
      <c r="A301" s="921"/>
      <c r="B301" s="921"/>
      <c r="C301" s="921"/>
      <c r="D301" s="921"/>
      <c r="E301" s="921"/>
      <c r="F301" s="921"/>
      <c r="G301" s="921"/>
      <c r="H301" s="921"/>
      <c r="I301" s="921"/>
      <c r="J301" s="921"/>
      <c r="K301" s="921"/>
      <c r="L301" s="921"/>
      <c r="M301" s="921"/>
      <c r="N301" s="921"/>
      <c r="O301" s="921"/>
      <c r="P301" s="921"/>
      <c r="Q301" s="921"/>
      <c r="R301" s="921"/>
      <c r="S301" s="921"/>
      <c r="T301" s="395"/>
    </row>
    <row r="302" spans="1:20">
      <c r="A302" s="921"/>
      <c r="B302" s="921"/>
      <c r="C302" s="921"/>
      <c r="D302" s="921"/>
      <c r="E302" s="921"/>
      <c r="F302" s="921"/>
      <c r="G302" s="921"/>
      <c r="H302" s="921"/>
      <c r="I302" s="921"/>
      <c r="J302" s="921"/>
      <c r="K302" s="921"/>
      <c r="L302" s="921"/>
      <c r="M302" s="921"/>
      <c r="N302" s="921"/>
      <c r="O302" s="921"/>
      <c r="P302" s="921"/>
      <c r="Q302" s="921"/>
      <c r="R302" s="921"/>
      <c r="S302" s="921"/>
      <c r="T302" s="395"/>
    </row>
    <row r="303" spans="1:20">
      <c r="A303" s="921"/>
      <c r="B303" s="921"/>
      <c r="C303" s="921"/>
      <c r="D303" s="921"/>
      <c r="E303" s="921"/>
      <c r="F303" s="921"/>
      <c r="G303" s="921"/>
      <c r="H303" s="921"/>
      <c r="I303" s="921"/>
      <c r="J303" s="921"/>
      <c r="K303" s="921"/>
      <c r="L303" s="921"/>
      <c r="M303" s="921"/>
      <c r="N303" s="921"/>
      <c r="O303" s="921"/>
      <c r="P303" s="921"/>
      <c r="Q303" s="921"/>
      <c r="R303" s="921"/>
      <c r="S303" s="921"/>
      <c r="T303" s="395"/>
    </row>
    <row r="304" spans="1:20">
      <c r="A304" s="921"/>
      <c r="B304" s="921"/>
      <c r="C304" s="921"/>
      <c r="D304" s="921"/>
      <c r="E304" s="921"/>
      <c r="F304" s="921"/>
      <c r="G304" s="921"/>
      <c r="H304" s="921"/>
      <c r="I304" s="921"/>
      <c r="J304" s="921"/>
      <c r="K304" s="921"/>
      <c r="L304" s="921"/>
      <c r="M304" s="921"/>
      <c r="N304" s="921"/>
      <c r="O304" s="921"/>
      <c r="P304" s="921"/>
      <c r="Q304" s="921"/>
      <c r="R304" s="921"/>
      <c r="S304" s="921"/>
      <c r="T304" s="395"/>
    </row>
    <row r="305" spans="1:20">
      <c r="A305" s="921"/>
      <c r="B305" s="921"/>
      <c r="C305" s="921"/>
      <c r="D305" s="921"/>
      <c r="E305" s="921"/>
      <c r="F305" s="921"/>
      <c r="G305" s="921"/>
      <c r="H305" s="921"/>
      <c r="I305" s="921"/>
      <c r="J305" s="921"/>
      <c r="K305" s="921"/>
      <c r="L305" s="921"/>
      <c r="M305" s="921"/>
      <c r="N305" s="921"/>
      <c r="O305" s="921"/>
      <c r="P305" s="921"/>
      <c r="Q305" s="921"/>
      <c r="R305" s="921"/>
      <c r="S305" s="921"/>
      <c r="T305" s="395"/>
    </row>
    <row r="306" spans="1:20">
      <c r="A306" s="921"/>
      <c r="B306" s="921"/>
      <c r="C306" s="921"/>
      <c r="D306" s="921"/>
      <c r="E306" s="921"/>
      <c r="F306" s="921"/>
      <c r="G306" s="921"/>
      <c r="H306" s="921"/>
      <c r="I306" s="921"/>
      <c r="J306" s="921"/>
      <c r="K306" s="921"/>
      <c r="L306" s="921"/>
      <c r="M306" s="921"/>
      <c r="N306" s="921"/>
      <c r="O306" s="921"/>
      <c r="P306" s="921"/>
      <c r="Q306" s="921"/>
      <c r="R306" s="921"/>
      <c r="S306" s="921"/>
      <c r="T306" s="395"/>
    </row>
    <row r="307" spans="1:20">
      <c r="A307" s="921"/>
      <c r="B307" s="921"/>
      <c r="C307" s="921"/>
      <c r="D307" s="921"/>
      <c r="E307" s="921"/>
      <c r="F307" s="921"/>
      <c r="G307" s="921"/>
      <c r="H307" s="921"/>
      <c r="I307" s="921"/>
      <c r="J307" s="921"/>
      <c r="K307" s="921"/>
      <c r="L307" s="921"/>
      <c r="M307" s="921"/>
      <c r="N307" s="921"/>
      <c r="O307" s="921"/>
      <c r="P307" s="921"/>
      <c r="Q307" s="921"/>
      <c r="R307" s="921"/>
      <c r="S307" s="921"/>
      <c r="T307" s="395"/>
    </row>
    <row r="308" spans="1:20">
      <c r="A308" s="921"/>
      <c r="B308" s="921"/>
      <c r="C308" s="921"/>
      <c r="D308" s="921"/>
      <c r="E308" s="921"/>
      <c r="F308" s="921"/>
      <c r="G308" s="921"/>
      <c r="H308" s="921"/>
      <c r="I308" s="921"/>
      <c r="J308" s="921"/>
      <c r="K308" s="921"/>
      <c r="L308" s="921"/>
      <c r="M308" s="921"/>
      <c r="N308" s="921"/>
      <c r="O308" s="921"/>
      <c r="P308" s="921"/>
      <c r="Q308" s="921"/>
      <c r="R308" s="921"/>
      <c r="S308" s="921"/>
      <c r="T308" s="395"/>
    </row>
    <row r="309" spans="1:20">
      <c r="A309" s="921"/>
      <c r="B309" s="921"/>
      <c r="C309" s="921"/>
      <c r="D309" s="921"/>
      <c r="E309" s="921"/>
      <c r="F309" s="921"/>
      <c r="G309" s="921"/>
      <c r="H309" s="921"/>
      <c r="I309" s="921"/>
      <c r="J309" s="921"/>
      <c r="K309" s="921"/>
      <c r="L309" s="921"/>
      <c r="M309" s="921"/>
      <c r="N309" s="921"/>
      <c r="O309" s="921"/>
      <c r="P309" s="921"/>
      <c r="Q309" s="921"/>
      <c r="R309" s="921"/>
      <c r="S309" s="921"/>
      <c r="T309" s="395"/>
    </row>
    <row r="310" spans="1:20">
      <c r="A310" s="921"/>
      <c r="B310" s="921"/>
      <c r="C310" s="921"/>
      <c r="D310" s="921"/>
      <c r="E310" s="921"/>
      <c r="F310" s="921"/>
      <c r="G310" s="921"/>
      <c r="H310" s="921"/>
      <c r="I310" s="921"/>
      <c r="J310" s="921"/>
      <c r="K310" s="921"/>
      <c r="L310" s="921"/>
      <c r="M310" s="921"/>
      <c r="N310" s="921"/>
      <c r="O310" s="921"/>
      <c r="P310" s="921"/>
      <c r="Q310" s="921"/>
      <c r="R310" s="921"/>
      <c r="S310" s="921"/>
      <c r="T310" s="395"/>
    </row>
    <row r="311" spans="1:20">
      <c r="A311" s="921"/>
      <c r="B311" s="921"/>
      <c r="C311" s="921"/>
      <c r="D311" s="921"/>
      <c r="E311" s="921"/>
      <c r="F311" s="921"/>
      <c r="G311" s="921"/>
      <c r="H311" s="921"/>
      <c r="I311" s="921"/>
      <c r="J311" s="921"/>
      <c r="K311" s="921"/>
      <c r="L311" s="921"/>
      <c r="M311" s="921"/>
      <c r="N311" s="921"/>
      <c r="O311" s="921"/>
      <c r="P311" s="921"/>
      <c r="Q311" s="921"/>
      <c r="R311" s="921"/>
      <c r="S311" s="921"/>
      <c r="T311" s="395"/>
    </row>
    <row r="312" spans="1:20">
      <c r="A312" s="921"/>
      <c r="B312" s="921"/>
      <c r="C312" s="921"/>
      <c r="D312" s="921"/>
      <c r="E312" s="921"/>
      <c r="F312" s="921"/>
      <c r="G312" s="921"/>
      <c r="H312" s="921"/>
      <c r="I312" s="921"/>
      <c r="J312" s="921"/>
      <c r="K312" s="921"/>
      <c r="L312" s="921"/>
      <c r="M312" s="921"/>
      <c r="N312" s="921"/>
      <c r="O312" s="921"/>
      <c r="P312" s="921"/>
      <c r="Q312" s="921"/>
      <c r="R312" s="921"/>
      <c r="S312" s="921"/>
      <c r="T312" s="395"/>
    </row>
    <row r="313" spans="1:20">
      <c r="A313" s="921"/>
      <c r="B313" s="921"/>
      <c r="C313" s="921"/>
      <c r="D313" s="921"/>
      <c r="E313" s="921"/>
      <c r="F313" s="921"/>
      <c r="G313" s="921"/>
      <c r="H313" s="921"/>
      <c r="I313" s="921"/>
      <c r="J313" s="921"/>
      <c r="K313" s="921"/>
      <c r="L313" s="921"/>
      <c r="M313" s="921"/>
      <c r="N313" s="921"/>
      <c r="O313" s="921"/>
      <c r="P313" s="921"/>
      <c r="Q313" s="921"/>
      <c r="R313" s="921"/>
      <c r="S313" s="921"/>
      <c r="T313" s="395"/>
    </row>
    <row r="314" spans="1:20">
      <c r="A314" s="921"/>
      <c r="B314" s="921"/>
      <c r="C314" s="921"/>
      <c r="D314" s="921"/>
      <c r="E314" s="921"/>
      <c r="F314" s="921"/>
      <c r="G314" s="921"/>
      <c r="H314" s="921"/>
      <c r="I314" s="921"/>
      <c r="J314" s="921"/>
      <c r="K314" s="921"/>
      <c r="L314" s="921"/>
      <c r="M314" s="921"/>
      <c r="N314" s="921"/>
      <c r="O314" s="921"/>
      <c r="P314" s="921"/>
      <c r="Q314" s="921"/>
      <c r="R314" s="921"/>
      <c r="S314" s="921"/>
      <c r="T314" s="395"/>
    </row>
    <row r="315" spans="1:20">
      <c r="A315" s="921"/>
      <c r="B315" s="921"/>
      <c r="C315" s="921"/>
      <c r="D315" s="921"/>
      <c r="E315" s="921"/>
      <c r="F315" s="921"/>
      <c r="G315" s="921"/>
      <c r="H315" s="921"/>
      <c r="I315" s="921"/>
      <c r="J315" s="921"/>
      <c r="K315" s="921"/>
      <c r="L315" s="921"/>
      <c r="M315" s="921"/>
      <c r="N315" s="921"/>
      <c r="O315" s="921"/>
      <c r="P315" s="921"/>
      <c r="Q315" s="921"/>
      <c r="R315" s="921"/>
      <c r="S315" s="921"/>
      <c r="T315" s="395"/>
    </row>
    <row r="316" spans="1:20">
      <c r="A316" s="921"/>
      <c r="B316" s="921"/>
      <c r="C316" s="921"/>
      <c r="D316" s="921"/>
      <c r="E316" s="921"/>
      <c r="F316" s="921"/>
      <c r="G316" s="921"/>
      <c r="H316" s="921"/>
      <c r="I316" s="921"/>
      <c r="J316" s="921"/>
      <c r="K316" s="921"/>
      <c r="L316" s="921"/>
      <c r="M316" s="921"/>
      <c r="N316" s="921"/>
      <c r="O316" s="921"/>
      <c r="P316" s="921"/>
      <c r="Q316" s="921"/>
      <c r="R316" s="921"/>
      <c r="S316" s="921"/>
      <c r="T316" s="395"/>
    </row>
    <row r="317" spans="1:20">
      <c r="A317" s="921"/>
      <c r="B317" s="921"/>
      <c r="C317" s="921"/>
      <c r="D317" s="921"/>
      <c r="E317" s="921"/>
      <c r="F317" s="921"/>
      <c r="G317" s="921"/>
      <c r="H317" s="921"/>
      <c r="I317" s="921"/>
      <c r="J317" s="921"/>
      <c r="K317" s="921"/>
      <c r="L317" s="921"/>
      <c r="M317" s="921"/>
      <c r="N317" s="921"/>
      <c r="O317" s="921"/>
      <c r="P317" s="921"/>
      <c r="Q317" s="921"/>
      <c r="R317" s="921"/>
      <c r="S317" s="921"/>
      <c r="T317" s="395"/>
    </row>
    <row r="318" spans="1:20">
      <c r="A318" s="921"/>
      <c r="B318" s="921"/>
      <c r="C318" s="921"/>
      <c r="D318" s="921"/>
      <c r="E318" s="921"/>
      <c r="F318" s="921"/>
      <c r="G318" s="921"/>
      <c r="H318" s="921"/>
      <c r="I318" s="921"/>
      <c r="J318" s="921"/>
      <c r="K318" s="921"/>
      <c r="L318" s="921"/>
      <c r="M318" s="921"/>
      <c r="N318" s="921"/>
      <c r="O318" s="921"/>
      <c r="P318" s="921"/>
      <c r="Q318" s="921"/>
      <c r="R318" s="921"/>
      <c r="S318" s="921"/>
      <c r="T318" s="395"/>
    </row>
    <row r="319" spans="1:20">
      <c r="A319" s="921"/>
      <c r="B319" s="921"/>
      <c r="C319" s="921"/>
      <c r="D319" s="921"/>
      <c r="E319" s="921"/>
      <c r="F319" s="921"/>
      <c r="G319" s="921"/>
      <c r="H319" s="921"/>
      <c r="I319" s="921"/>
      <c r="J319" s="921"/>
      <c r="K319" s="921"/>
      <c r="L319" s="921"/>
      <c r="M319" s="921"/>
      <c r="N319" s="921"/>
      <c r="O319" s="921"/>
      <c r="P319" s="921"/>
      <c r="Q319" s="921"/>
      <c r="R319" s="921"/>
      <c r="S319" s="921"/>
      <c r="T319" s="395"/>
    </row>
    <row r="320" spans="1:20">
      <c r="A320" s="921"/>
      <c r="B320" s="921"/>
      <c r="C320" s="921"/>
      <c r="D320" s="921"/>
      <c r="E320" s="921"/>
      <c r="F320" s="921"/>
      <c r="G320" s="921"/>
      <c r="H320" s="921"/>
      <c r="I320" s="921"/>
      <c r="J320" s="921"/>
      <c r="K320" s="921"/>
      <c r="L320" s="921"/>
      <c r="M320" s="921"/>
      <c r="N320" s="921"/>
      <c r="O320" s="921"/>
      <c r="P320" s="921"/>
      <c r="Q320" s="921"/>
      <c r="R320" s="921"/>
      <c r="S320" s="921"/>
      <c r="T320" s="395"/>
    </row>
    <row r="321" spans="1:20">
      <c r="A321" s="921"/>
      <c r="B321" s="921"/>
      <c r="C321" s="921"/>
      <c r="D321" s="921"/>
      <c r="E321" s="921"/>
      <c r="F321" s="921"/>
      <c r="G321" s="921"/>
      <c r="H321" s="921"/>
      <c r="I321" s="921"/>
      <c r="J321" s="921"/>
      <c r="K321" s="921"/>
      <c r="L321" s="921"/>
      <c r="M321" s="921"/>
      <c r="N321" s="921"/>
      <c r="O321" s="921"/>
      <c r="P321" s="921"/>
      <c r="Q321" s="921"/>
      <c r="R321" s="921"/>
      <c r="S321" s="921"/>
      <c r="T321" s="395"/>
    </row>
    <row r="322" spans="1:20">
      <c r="A322" s="921"/>
      <c r="B322" s="921"/>
      <c r="C322" s="921"/>
      <c r="D322" s="921"/>
      <c r="E322" s="921"/>
      <c r="F322" s="921"/>
      <c r="G322" s="921"/>
      <c r="H322" s="921"/>
      <c r="I322" s="921"/>
      <c r="J322" s="921"/>
      <c r="K322" s="921"/>
      <c r="L322" s="921"/>
      <c r="M322" s="921"/>
      <c r="N322" s="921"/>
      <c r="O322" s="921"/>
      <c r="P322" s="921"/>
      <c r="Q322" s="921"/>
      <c r="R322" s="921"/>
      <c r="S322" s="921"/>
      <c r="T322" s="395"/>
    </row>
    <row r="323" spans="1:20">
      <c r="A323" s="921"/>
      <c r="B323" s="921"/>
      <c r="C323" s="921"/>
      <c r="D323" s="921"/>
      <c r="E323" s="921"/>
      <c r="F323" s="921"/>
      <c r="G323" s="921"/>
      <c r="H323" s="921"/>
      <c r="I323" s="921"/>
      <c r="J323" s="921"/>
      <c r="K323" s="921"/>
      <c r="L323" s="921"/>
      <c r="M323" s="921"/>
      <c r="N323" s="921"/>
      <c r="O323" s="921"/>
      <c r="P323" s="921"/>
      <c r="Q323" s="921"/>
      <c r="R323" s="921"/>
      <c r="S323" s="921"/>
      <c r="T323" s="395"/>
    </row>
    <row r="324" spans="1:20">
      <c r="A324" s="921"/>
      <c r="B324" s="921"/>
      <c r="C324" s="921"/>
      <c r="D324" s="921"/>
      <c r="E324" s="921"/>
      <c r="F324" s="921"/>
      <c r="G324" s="921"/>
      <c r="H324" s="921"/>
      <c r="I324" s="921"/>
      <c r="J324" s="921"/>
      <c r="K324" s="921"/>
      <c r="L324" s="921"/>
      <c r="M324" s="921"/>
      <c r="N324" s="921"/>
      <c r="O324" s="921"/>
      <c r="P324" s="921"/>
      <c r="Q324" s="921"/>
      <c r="R324" s="921"/>
      <c r="S324" s="921"/>
      <c r="T324" s="395"/>
    </row>
    <row r="325" spans="1:20">
      <c r="A325" s="921"/>
      <c r="B325" s="921"/>
      <c r="C325" s="921"/>
      <c r="D325" s="921"/>
      <c r="E325" s="921"/>
      <c r="F325" s="921"/>
      <c r="G325" s="921"/>
      <c r="H325" s="921"/>
      <c r="I325" s="921"/>
      <c r="J325" s="921"/>
      <c r="K325" s="921"/>
      <c r="L325" s="921"/>
      <c r="M325" s="921"/>
      <c r="N325" s="921"/>
      <c r="O325" s="921"/>
      <c r="P325" s="921"/>
      <c r="Q325" s="921"/>
      <c r="R325" s="921"/>
      <c r="S325" s="921"/>
      <c r="T325" s="395"/>
    </row>
    <row r="326" spans="1:20">
      <c r="A326" s="921"/>
      <c r="B326" s="921"/>
      <c r="C326" s="921"/>
      <c r="D326" s="921"/>
      <c r="E326" s="921"/>
      <c r="F326" s="921"/>
      <c r="G326" s="921"/>
      <c r="H326" s="921"/>
      <c r="I326" s="921"/>
      <c r="J326" s="921"/>
      <c r="K326" s="921"/>
      <c r="L326" s="921"/>
      <c r="M326" s="921"/>
      <c r="N326" s="921"/>
      <c r="O326" s="921"/>
      <c r="P326" s="921"/>
      <c r="Q326" s="921"/>
      <c r="R326" s="921"/>
      <c r="S326" s="921"/>
      <c r="T326" s="395"/>
    </row>
    <row r="327" spans="1:20">
      <c r="A327" s="921"/>
      <c r="B327" s="921"/>
      <c r="C327" s="921"/>
      <c r="D327" s="921"/>
      <c r="E327" s="921"/>
      <c r="F327" s="921"/>
      <c r="G327" s="921"/>
      <c r="H327" s="921"/>
      <c r="I327" s="921"/>
      <c r="J327" s="921"/>
      <c r="K327" s="921"/>
      <c r="L327" s="921"/>
      <c r="M327" s="921"/>
      <c r="N327" s="921"/>
      <c r="O327" s="921"/>
      <c r="P327" s="921"/>
      <c r="Q327" s="921"/>
      <c r="R327" s="921"/>
      <c r="S327" s="921"/>
      <c r="T327" s="395"/>
    </row>
    <row r="328" spans="1:20">
      <c r="A328" s="921"/>
      <c r="B328" s="921"/>
      <c r="C328" s="921"/>
      <c r="D328" s="921"/>
      <c r="E328" s="921"/>
      <c r="F328" s="921"/>
      <c r="G328" s="921"/>
      <c r="H328" s="921"/>
      <c r="I328" s="921"/>
      <c r="J328" s="921"/>
      <c r="K328" s="921"/>
      <c r="L328" s="921"/>
      <c r="M328" s="921"/>
      <c r="N328" s="921"/>
      <c r="O328" s="921"/>
      <c r="P328" s="921"/>
      <c r="Q328" s="921"/>
      <c r="R328" s="921"/>
      <c r="S328" s="921"/>
      <c r="T328" s="395"/>
    </row>
    <row r="329" spans="1:20">
      <c r="A329" s="921"/>
      <c r="B329" s="921"/>
      <c r="C329" s="921"/>
      <c r="D329" s="921"/>
      <c r="E329" s="921"/>
      <c r="F329" s="921"/>
      <c r="G329" s="921"/>
      <c r="H329" s="921"/>
      <c r="I329" s="921"/>
      <c r="J329" s="921"/>
      <c r="K329" s="921"/>
      <c r="L329" s="921"/>
      <c r="M329" s="921"/>
      <c r="N329" s="921"/>
      <c r="O329" s="921"/>
      <c r="P329" s="921"/>
      <c r="Q329" s="921"/>
      <c r="R329" s="921"/>
      <c r="S329" s="921"/>
      <c r="T329" s="395"/>
    </row>
    <row r="330" spans="1:20">
      <c r="A330" s="921"/>
      <c r="B330" s="921"/>
      <c r="C330" s="921"/>
      <c r="D330" s="921"/>
      <c r="E330" s="921"/>
      <c r="F330" s="921"/>
      <c r="G330" s="921"/>
      <c r="H330" s="921"/>
      <c r="I330" s="921"/>
      <c r="J330" s="921"/>
      <c r="K330" s="921"/>
      <c r="L330" s="921"/>
      <c r="M330" s="921"/>
      <c r="N330" s="921"/>
      <c r="O330" s="921"/>
      <c r="P330" s="921"/>
      <c r="Q330" s="921"/>
      <c r="R330" s="921"/>
      <c r="S330" s="921"/>
      <c r="T330" s="395"/>
    </row>
    <row r="331" spans="1:20">
      <c r="A331" s="921"/>
      <c r="B331" s="921"/>
      <c r="C331" s="921"/>
      <c r="D331" s="921"/>
      <c r="E331" s="921"/>
      <c r="F331" s="921"/>
      <c r="G331" s="921"/>
      <c r="H331" s="921"/>
      <c r="I331" s="921"/>
      <c r="J331" s="921"/>
      <c r="K331" s="921"/>
      <c r="L331" s="921"/>
      <c r="M331" s="921"/>
      <c r="N331" s="921"/>
      <c r="O331" s="921"/>
      <c r="P331" s="921"/>
      <c r="Q331" s="921"/>
      <c r="R331" s="921"/>
      <c r="S331" s="921"/>
      <c r="T331" s="395"/>
    </row>
    <row r="332" spans="1:20">
      <c r="A332" s="921"/>
      <c r="B332" s="921"/>
      <c r="C332" s="921"/>
      <c r="D332" s="921"/>
      <c r="E332" s="921"/>
      <c r="F332" s="921"/>
      <c r="G332" s="921"/>
      <c r="H332" s="921"/>
      <c r="I332" s="921"/>
      <c r="J332" s="921"/>
      <c r="K332" s="921"/>
      <c r="L332" s="921"/>
      <c r="M332" s="921"/>
      <c r="N332" s="921"/>
      <c r="O332" s="921"/>
      <c r="P332" s="921"/>
      <c r="Q332" s="921"/>
      <c r="R332" s="921"/>
      <c r="S332" s="921"/>
      <c r="T332" s="395"/>
    </row>
    <row r="333" spans="1:20">
      <c r="A333" s="921"/>
      <c r="B333" s="921"/>
      <c r="C333" s="921"/>
      <c r="D333" s="921"/>
      <c r="E333" s="921"/>
      <c r="F333" s="921"/>
      <c r="G333" s="921"/>
      <c r="H333" s="921"/>
      <c r="I333" s="921"/>
      <c r="J333" s="921"/>
      <c r="K333" s="921"/>
      <c r="L333" s="921"/>
      <c r="M333" s="921"/>
      <c r="N333" s="921"/>
      <c r="O333" s="921"/>
      <c r="P333" s="921"/>
      <c r="Q333" s="921"/>
      <c r="R333" s="921"/>
      <c r="S333" s="921"/>
      <c r="T333" s="395"/>
    </row>
    <row r="334" spans="1:20">
      <c r="A334" s="921"/>
      <c r="B334" s="921"/>
      <c r="C334" s="921"/>
      <c r="D334" s="921"/>
      <c r="E334" s="921"/>
      <c r="F334" s="921"/>
      <c r="G334" s="921"/>
      <c r="H334" s="921"/>
      <c r="I334" s="921"/>
      <c r="J334" s="921"/>
      <c r="K334" s="921"/>
      <c r="L334" s="921"/>
      <c r="M334" s="921"/>
      <c r="N334" s="921"/>
      <c r="O334" s="921"/>
      <c r="P334" s="921"/>
      <c r="Q334" s="921"/>
      <c r="R334" s="921"/>
      <c r="S334" s="921"/>
      <c r="T334" s="395"/>
    </row>
    <row r="335" spans="1:20">
      <c r="A335" s="921"/>
      <c r="B335" s="921"/>
      <c r="C335" s="921"/>
      <c r="D335" s="921"/>
      <c r="E335" s="921"/>
      <c r="F335" s="921"/>
      <c r="G335" s="921"/>
      <c r="H335" s="921"/>
      <c r="I335" s="921"/>
      <c r="J335" s="921"/>
      <c r="K335" s="921"/>
      <c r="L335" s="921"/>
      <c r="M335" s="921"/>
      <c r="N335" s="921"/>
      <c r="O335" s="921"/>
      <c r="P335" s="921"/>
      <c r="Q335" s="921"/>
      <c r="R335" s="921"/>
      <c r="S335" s="921"/>
      <c r="T335" s="395"/>
    </row>
    <row r="336" spans="1:20">
      <c r="A336" s="921"/>
      <c r="B336" s="921"/>
      <c r="C336" s="921"/>
      <c r="D336" s="921"/>
      <c r="E336" s="921"/>
      <c r="F336" s="921"/>
      <c r="G336" s="921"/>
      <c r="H336" s="921"/>
      <c r="I336" s="921"/>
      <c r="J336" s="921"/>
      <c r="K336" s="921"/>
      <c r="L336" s="921"/>
      <c r="M336" s="921"/>
      <c r="N336" s="921"/>
      <c r="O336" s="921"/>
      <c r="P336" s="921"/>
      <c r="Q336" s="921"/>
      <c r="R336" s="921"/>
      <c r="S336" s="921"/>
      <c r="T336" s="395"/>
    </row>
    <row r="337" spans="1:20">
      <c r="A337" s="921"/>
      <c r="B337" s="921"/>
      <c r="C337" s="921"/>
      <c r="D337" s="921"/>
      <c r="E337" s="921"/>
      <c r="F337" s="921"/>
      <c r="G337" s="921"/>
      <c r="H337" s="921"/>
      <c r="I337" s="921"/>
      <c r="J337" s="921"/>
      <c r="K337" s="921"/>
      <c r="L337" s="921"/>
      <c r="M337" s="921"/>
      <c r="N337" s="921"/>
      <c r="O337" s="921"/>
      <c r="P337" s="921"/>
      <c r="Q337" s="921"/>
      <c r="R337" s="921"/>
      <c r="S337" s="921"/>
      <c r="T337" s="395"/>
    </row>
    <row r="338" spans="1:20">
      <c r="A338" s="921"/>
      <c r="B338" s="921"/>
      <c r="C338" s="921"/>
      <c r="D338" s="921"/>
      <c r="E338" s="921"/>
      <c r="F338" s="921"/>
      <c r="G338" s="921"/>
      <c r="H338" s="921"/>
      <c r="I338" s="921"/>
      <c r="J338" s="921"/>
      <c r="K338" s="921"/>
      <c r="L338" s="921"/>
      <c r="M338" s="921"/>
      <c r="N338" s="921"/>
      <c r="O338" s="921"/>
      <c r="P338" s="921"/>
      <c r="Q338" s="921"/>
      <c r="R338" s="921"/>
      <c r="S338" s="921"/>
      <c r="T338" s="395"/>
    </row>
    <row r="339" spans="1:20">
      <c r="A339" s="921"/>
      <c r="B339" s="921"/>
      <c r="C339" s="921"/>
      <c r="D339" s="921"/>
      <c r="E339" s="921"/>
      <c r="F339" s="921"/>
      <c r="G339" s="921"/>
      <c r="H339" s="921"/>
      <c r="I339" s="921"/>
      <c r="J339" s="921"/>
      <c r="K339" s="921"/>
      <c r="L339" s="921"/>
      <c r="M339" s="921"/>
      <c r="N339" s="921"/>
      <c r="O339" s="921"/>
      <c r="P339" s="921"/>
      <c r="Q339" s="921"/>
      <c r="R339" s="921"/>
      <c r="S339" s="921"/>
      <c r="T339" s="395"/>
    </row>
    <row r="340" spans="1:20">
      <c r="A340" s="921"/>
      <c r="B340" s="921"/>
      <c r="C340" s="921"/>
      <c r="D340" s="921"/>
      <c r="E340" s="921"/>
      <c r="F340" s="921"/>
      <c r="G340" s="921"/>
      <c r="H340" s="921"/>
      <c r="I340" s="921"/>
      <c r="J340" s="921"/>
      <c r="K340" s="921"/>
      <c r="L340" s="921"/>
      <c r="M340" s="921"/>
      <c r="N340" s="921"/>
      <c r="O340" s="921"/>
      <c r="P340" s="921"/>
      <c r="Q340" s="921"/>
      <c r="R340" s="921"/>
      <c r="S340" s="921"/>
      <c r="T340" s="395"/>
    </row>
    <row r="341" spans="1:20">
      <c r="A341" s="921"/>
      <c r="B341" s="921"/>
      <c r="C341" s="921"/>
      <c r="D341" s="921"/>
      <c r="E341" s="921"/>
      <c r="F341" s="921"/>
      <c r="G341" s="921"/>
      <c r="H341" s="921"/>
      <c r="I341" s="921"/>
      <c r="J341" s="921"/>
      <c r="K341" s="921"/>
      <c r="L341" s="921"/>
      <c r="M341" s="921"/>
      <c r="N341" s="921"/>
      <c r="O341" s="921"/>
      <c r="P341" s="921"/>
      <c r="Q341" s="921"/>
      <c r="R341" s="921"/>
      <c r="S341" s="921"/>
      <c r="T341" s="395"/>
    </row>
    <row r="342" spans="1:20">
      <c r="A342" s="921"/>
      <c r="B342" s="921"/>
      <c r="C342" s="921"/>
      <c r="D342" s="921"/>
      <c r="E342" s="921"/>
      <c r="F342" s="921"/>
      <c r="G342" s="921"/>
      <c r="H342" s="921"/>
      <c r="I342" s="921"/>
      <c r="J342" s="921"/>
      <c r="K342" s="921"/>
      <c r="L342" s="921"/>
      <c r="M342" s="921"/>
      <c r="N342" s="921"/>
      <c r="O342" s="921"/>
      <c r="P342" s="921"/>
      <c r="Q342" s="921"/>
      <c r="R342" s="921"/>
      <c r="S342" s="921"/>
      <c r="T342" s="395"/>
    </row>
    <row r="343" spans="1:20">
      <c r="A343" s="921"/>
      <c r="B343" s="921"/>
      <c r="C343" s="921"/>
      <c r="D343" s="921"/>
      <c r="E343" s="921"/>
      <c r="F343" s="921"/>
      <c r="G343" s="921"/>
      <c r="H343" s="921"/>
      <c r="I343" s="921"/>
      <c r="J343" s="921"/>
      <c r="K343" s="921"/>
      <c r="L343" s="921"/>
      <c r="M343" s="921"/>
      <c r="N343" s="921"/>
      <c r="O343" s="921"/>
      <c r="P343" s="921"/>
      <c r="Q343" s="921"/>
      <c r="R343" s="921"/>
      <c r="S343" s="921"/>
      <c r="T343" s="395"/>
    </row>
    <row r="344" spans="1:20">
      <c r="A344" s="921"/>
      <c r="B344" s="921"/>
      <c r="C344" s="921"/>
      <c r="D344" s="921"/>
      <c r="E344" s="921"/>
      <c r="F344" s="921"/>
      <c r="G344" s="921"/>
      <c r="H344" s="921"/>
      <c r="I344" s="921"/>
      <c r="J344" s="921"/>
      <c r="K344" s="921"/>
      <c r="L344" s="921"/>
      <c r="M344" s="921"/>
      <c r="N344" s="921"/>
      <c r="O344" s="921"/>
      <c r="P344" s="921"/>
      <c r="Q344" s="921"/>
      <c r="R344" s="921"/>
      <c r="S344" s="921"/>
      <c r="T344" s="395"/>
    </row>
    <row r="345" spans="1:20">
      <c r="A345" s="921"/>
      <c r="B345" s="921"/>
      <c r="C345" s="921"/>
      <c r="D345" s="921"/>
      <c r="E345" s="921"/>
      <c r="F345" s="921"/>
      <c r="G345" s="921"/>
      <c r="H345" s="921"/>
      <c r="I345" s="921"/>
      <c r="J345" s="921"/>
      <c r="K345" s="921"/>
      <c r="L345" s="921"/>
      <c r="M345" s="921"/>
      <c r="N345" s="921"/>
      <c r="O345" s="921"/>
      <c r="P345" s="921"/>
      <c r="Q345" s="921"/>
      <c r="R345" s="921"/>
      <c r="S345" s="921"/>
      <c r="T345" s="395"/>
    </row>
    <row r="346" spans="1:20">
      <c r="A346" s="921"/>
      <c r="B346" s="921"/>
      <c r="C346" s="921"/>
      <c r="D346" s="921"/>
      <c r="E346" s="921"/>
      <c r="F346" s="921"/>
      <c r="G346" s="921"/>
      <c r="H346" s="921"/>
      <c r="I346" s="921"/>
      <c r="J346" s="921"/>
      <c r="K346" s="921"/>
      <c r="L346" s="921"/>
      <c r="M346" s="921"/>
      <c r="N346" s="921"/>
      <c r="O346" s="921"/>
      <c r="P346" s="921"/>
      <c r="Q346" s="921"/>
      <c r="R346" s="921"/>
      <c r="S346" s="921"/>
      <c r="T346" s="395"/>
    </row>
    <row r="347" spans="1:20">
      <c r="A347" s="921"/>
      <c r="B347" s="921"/>
      <c r="C347" s="921"/>
      <c r="D347" s="921"/>
      <c r="E347" s="921"/>
      <c r="F347" s="921"/>
      <c r="G347" s="921"/>
      <c r="H347" s="921"/>
      <c r="I347" s="921"/>
      <c r="J347" s="921"/>
      <c r="K347" s="921"/>
      <c r="L347" s="921"/>
      <c r="M347" s="921"/>
      <c r="N347" s="921"/>
      <c r="O347" s="921"/>
      <c r="P347" s="921"/>
      <c r="Q347" s="921"/>
      <c r="R347" s="921"/>
      <c r="S347" s="921"/>
      <c r="T347" s="395"/>
    </row>
    <row r="348" spans="1:20">
      <c r="A348" s="921"/>
      <c r="B348" s="921"/>
      <c r="C348" s="921"/>
      <c r="D348" s="921"/>
      <c r="E348" s="921"/>
      <c r="F348" s="921"/>
      <c r="G348" s="921"/>
      <c r="H348" s="921"/>
      <c r="I348" s="921"/>
      <c r="J348" s="921"/>
      <c r="K348" s="921"/>
      <c r="L348" s="921"/>
      <c r="M348" s="921"/>
      <c r="N348" s="921"/>
      <c r="O348" s="921"/>
      <c r="P348" s="921"/>
      <c r="Q348" s="921"/>
      <c r="R348" s="921"/>
      <c r="S348" s="921"/>
      <c r="T348" s="395"/>
    </row>
    <row r="349" spans="1:20">
      <c r="A349" s="921"/>
      <c r="B349" s="921"/>
      <c r="C349" s="921"/>
      <c r="D349" s="921"/>
      <c r="E349" s="921"/>
      <c r="F349" s="921"/>
      <c r="G349" s="921"/>
      <c r="H349" s="921"/>
      <c r="I349" s="921"/>
      <c r="J349" s="921"/>
      <c r="K349" s="921"/>
      <c r="L349" s="921"/>
      <c r="M349" s="921"/>
      <c r="N349" s="921"/>
      <c r="O349" s="921"/>
      <c r="P349" s="921"/>
      <c r="Q349" s="921"/>
      <c r="R349" s="921"/>
      <c r="S349" s="921"/>
      <c r="T349" s="395"/>
    </row>
    <row r="350" spans="1:20">
      <c r="A350" s="921"/>
      <c r="B350" s="921"/>
      <c r="C350" s="921"/>
      <c r="D350" s="921"/>
      <c r="E350" s="921"/>
      <c r="F350" s="921"/>
      <c r="G350" s="921"/>
      <c r="H350" s="921"/>
      <c r="I350" s="921"/>
      <c r="J350" s="921"/>
      <c r="K350" s="921"/>
      <c r="L350" s="921"/>
      <c r="M350" s="921"/>
      <c r="N350" s="921"/>
      <c r="O350" s="921"/>
      <c r="P350" s="921"/>
      <c r="Q350" s="921"/>
      <c r="R350" s="921"/>
      <c r="S350" s="921"/>
      <c r="T350" s="395"/>
    </row>
    <row r="351" spans="1:20">
      <c r="A351" s="921"/>
      <c r="B351" s="921"/>
      <c r="C351" s="921"/>
      <c r="D351" s="921"/>
      <c r="E351" s="921"/>
      <c r="F351" s="921"/>
      <c r="G351" s="921"/>
      <c r="H351" s="921"/>
      <c r="I351" s="921"/>
      <c r="J351" s="921"/>
      <c r="K351" s="921"/>
      <c r="L351" s="921"/>
      <c r="M351" s="921"/>
      <c r="N351" s="921"/>
      <c r="O351" s="921"/>
      <c r="P351" s="921"/>
      <c r="Q351" s="921"/>
      <c r="R351" s="921"/>
      <c r="S351" s="921"/>
      <c r="T351" s="395"/>
    </row>
    <row r="352" spans="1:20">
      <c r="A352" s="921"/>
      <c r="B352" s="921"/>
      <c r="C352" s="921"/>
      <c r="D352" s="921"/>
      <c r="E352" s="921"/>
      <c r="F352" s="921"/>
      <c r="G352" s="921"/>
      <c r="H352" s="921"/>
      <c r="I352" s="921"/>
      <c r="J352" s="921"/>
      <c r="K352" s="921"/>
      <c r="L352" s="921"/>
      <c r="M352" s="921"/>
      <c r="N352" s="921"/>
      <c r="O352" s="921"/>
      <c r="P352" s="921"/>
      <c r="Q352" s="921"/>
      <c r="R352" s="921"/>
      <c r="S352" s="921"/>
      <c r="T352" s="395"/>
    </row>
    <row r="353" spans="1:20">
      <c r="A353" s="921"/>
      <c r="B353" s="921"/>
      <c r="C353" s="921"/>
      <c r="D353" s="921"/>
      <c r="E353" s="921"/>
      <c r="F353" s="921"/>
      <c r="G353" s="921"/>
      <c r="H353" s="921"/>
      <c r="I353" s="921"/>
      <c r="J353" s="921"/>
      <c r="K353" s="921"/>
      <c r="L353" s="921"/>
      <c r="M353" s="921"/>
      <c r="N353" s="921"/>
      <c r="O353" s="921"/>
      <c r="P353" s="921"/>
      <c r="Q353" s="921"/>
      <c r="R353" s="921"/>
      <c r="S353" s="921"/>
      <c r="T353" s="395"/>
    </row>
  </sheetData>
  <mergeCells count="199">
    <mergeCell ref="A2:M2"/>
    <mergeCell ref="A3:M3"/>
    <mergeCell ref="A4:M4"/>
    <mergeCell ref="A6:A7"/>
    <mergeCell ref="B6:D7"/>
    <mergeCell ref="E6:F7"/>
    <mergeCell ref="G6:M7"/>
    <mergeCell ref="Q60:R60"/>
    <mergeCell ref="Q61:R61"/>
    <mergeCell ref="B8:D8"/>
    <mergeCell ref="E8:F8"/>
    <mergeCell ref="G8:M8"/>
    <mergeCell ref="A9:B14"/>
    <mergeCell ref="C9:M9"/>
    <mergeCell ref="E10:F10"/>
    <mergeCell ref="G10:H10"/>
    <mergeCell ref="J10:K10"/>
    <mergeCell ref="L10:L13"/>
    <mergeCell ref="M10:M13"/>
    <mergeCell ref="C11:C13"/>
    <mergeCell ref="D11:D13"/>
    <mergeCell ref="Q59:R59"/>
    <mergeCell ref="Q58:R58"/>
    <mergeCell ref="A55:Q55"/>
    <mergeCell ref="A56:S56"/>
    <mergeCell ref="A57:A59"/>
    <mergeCell ref="B57:B59"/>
    <mergeCell ref="C57:D59"/>
    <mergeCell ref="E57:E59"/>
    <mergeCell ref="F57:F59"/>
    <mergeCell ref="G57:G58"/>
    <mergeCell ref="H57:H59"/>
    <mergeCell ref="I57:S57"/>
    <mergeCell ref="R11:R13"/>
    <mergeCell ref="S11:S13"/>
    <mergeCell ref="T11:T13"/>
    <mergeCell ref="A15:B15"/>
    <mergeCell ref="A36:B36"/>
    <mergeCell ref="A50:M50"/>
    <mergeCell ref="B51:B53"/>
    <mergeCell ref="F51:F53"/>
    <mergeCell ref="H51:I51"/>
    <mergeCell ref="H52:I52"/>
    <mergeCell ref="H53:I53"/>
    <mergeCell ref="F11:F13"/>
    <mergeCell ref="H11:H13"/>
    <mergeCell ref="I11:I13"/>
    <mergeCell ref="J11:J13"/>
    <mergeCell ref="K11:K13"/>
    <mergeCell ref="N11:N13"/>
    <mergeCell ref="O11:O13"/>
    <mergeCell ref="P11:P13"/>
    <mergeCell ref="Q11:Q13"/>
    <mergeCell ref="C60:D60"/>
    <mergeCell ref="C61:D61"/>
    <mergeCell ref="C62:D62"/>
    <mergeCell ref="C63:D63"/>
    <mergeCell ref="Q63:R63"/>
    <mergeCell ref="C64:D64"/>
    <mergeCell ref="Q64:R64"/>
    <mergeCell ref="C65:D65"/>
    <mergeCell ref="Q65:R65"/>
    <mergeCell ref="Q62:R62"/>
    <mergeCell ref="C66:D66"/>
    <mergeCell ref="Q66:R66"/>
    <mergeCell ref="C67:D67"/>
    <mergeCell ref="Q67:R67"/>
    <mergeCell ref="C68:D68"/>
    <mergeCell ref="Q68:R68"/>
    <mergeCell ref="C69:D69"/>
    <mergeCell ref="Q69:R69"/>
    <mergeCell ref="D71:D73"/>
    <mergeCell ref="H71:H73"/>
    <mergeCell ref="J71:K71"/>
    <mergeCell ref="J72:K72"/>
    <mergeCell ref="J73:K73"/>
    <mergeCell ref="A76:R76"/>
    <mergeCell ref="A77:R77"/>
    <mergeCell ref="A78:R78"/>
    <mergeCell ref="B79:D79"/>
    <mergeCell ref="G79:I79"/>
    <mergeCell ref="J79:R79"/>
    <mergeCell ref="B80:D80"/>
    <mergeCell ref="G80:I80"/>
    <mergeCell ref="J80:R80"/>
    <mergeCell ref="A81:A83"/>
    <mergeCell ref="B81:B83"/>
    <mergeCell ref="C81:C83"/>
    <mergeCell ref="D81:F81"/>
    <mergeCell ref="G81:I81"/>
    <mergeCell ref="J81:L81"/>
    <mergeCell ref="M81:O81"/>
    <mergeCell ref="P81:R81"/>
    <mergeCell ref="K82:K83"/>
    <mergeCell ref="L82:L83"/>
    <mergeCell ref="M82:M83"/>
    <mergeCell ref="N82:N83"/>
    <mergeCell ref="O82:O83"/>
    <mergeCell ref="P82:P83"/>
    <mergeCell ref="Q82:Q83"/>
    <mergeCell ref="R82:R83"/>
    <mergeCell ref="S82:S83"/>
    <mergeCell ref="T82:T83"/>
    <mergeCell ref="A85:R85"/>
    <mergeCell ref="A89:R89"/>
    <mergeCell ref="A90:R90"/>
    <mergeCell ref="A92:A94"/>
    <mergeCell ref="E92:F94"/>
    <mergeCell ref="A100:A103"/>
    <mergeCell ref="B100:B103"/>
    <mergeCell ref="C100:C103"/>
    <mergeCell ref="D100:E103"/>
    <mergeCell ref="F100:F103"/>
    <mergeCell ref="G100:G103"/>
    <mergeCell ref="H100:R100"/>
    <mergeCell ref="H101:H103"/>
    <mergeCell ref="N101:O101"/>
    <mergeCell ref="K102:K103"/>
    <mergeCell ref="N102:O102"/>
    <mergeCell ref="N103:O103"/>
    <mergeCell ref="R102:R103"/>
    <mergeCell ref="S102:S103"/>
    <mergeCell ref="T102:T103"/>
    <mergeCell ref="A96:R96"/>
    <mergeCell ref="A97:R97"/>
    <mergeCell ref="N104:O104"/>
    <mergeCell ref="D105:E105"/>
    <mergeCell ref="N105:O105"/>
    <mergeCell ref="D106:E106"/>
    <mergeCell ref="N106:O106"/>
    <mergeCell ref="D107:E107"/>
    <mergeCell ref="N107:O107"/>
    <mergeCell ref="D108:E108"/>
    <mergeCell ref="N108:O108"/>
    <mergeCell ref="D104:E104"/>
    <mergeCell ref="N109:O109"/>
    <mergeCell ref="D110:E110"/>
    <mergeCell ref="N110:O110"/>
    <mergeCell ref="D111:E111"/>
    <mergeCell ref="N111:O111"/>
    <mergeCell ref="D112:E112"/>
    <mergeCell ref="N112:O112"/>
    <mergeCell ref="D114:E116"/>
    <mergeCell ref="G114:I114"/>
    <mergeCell ref="J114:J116"/>
    <mergeCell ref="M114:P114"/>
    <mergeCell ref="G115:I115"/>
    <mergeCell ref="K115:L115"/>
    <mergeCell ref="M115:P115"/>
    <mergeCell ref="G116:I116"/>
    <mergeCell ref="K116:L116"/>
    <mergeCell ref="M116:P116"/>
    <mergeCell ref="D109:E109"/>
    <mergeCell ref="A119:K119"/>
    <mergeCell ref="C170:C172"/>
    <mergeCell ref="E170:F170"/>
    <mergeCell ref="G170:G172"/>
    <mergeCell ref="I170:J170"/>
    <mergeCell ref="E171:F171"/>
    <mergeCell ref="I171:J171"/>
    <mergeCell ref="E172:F172"/>
    <mergeCell ref="I172:J172"/>
    <mergeCell ref="A176:J176"/>
    <mergeCell ref="A177:E177"/>
    <mergeCell ref="B178:C178"/>
    <mergeCell ref="D178:E178"/>
    <mergeCell ref="F178:J178"/>
    <mergeCell ref="B179:C179"/>
    <mergeCell ref="D179:E179"/>
    <mergeCell ref="F179:J179"/>
    <mergeCell ref="B180:J180"/>
    <mergeCell ref="A181:B181"/>
    <mergeCell ref="C181:J181"/>
    <mergeCell ref="A182:A184"/>
    <mergeCell ref="B182:B184"/>
    <mergeCell ref="D182:D184"/>
    <mergeCell ref="J182:J184"/>
    <mergeCell ref="K182:K184"/>
    <mergeCell ref="L182:L184"/>
    <mergeCell ref="M182:M184"/>
    <mergeCell ref="N182:N184"/>
    <mergeCell ref="O182:O184"/>
    <mergeCell ref="P182:P184"/>
    <mergeCell ref="Q182:Q184"/>
    <mergeCell ref="R182:R184"/>
    <mergeCell ref="S182:S184"/>
    <mergeCell ref="T182:T184"/>
    <mergeCell ref="A186:B186"/>
    <mergeCell ref="C186:J186"/>
    <mergeCell ref="B187:J187"/>
    <mergeCell ref="A193:B193"/>
    <mergeCell ref="C193:J193"/>
    <mergeCell ref="C194:J194"/>
    <mergeCell ref="A197:J197"/>
    <mergeCell ref="B199:B201"/>
    <mergeCell ref="F199:G201"/>
    <mergeCell ref="I199:J199"/>
    <mergeCell ref="I200:J200"/>
    <mergeCell ref="I201:J20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199AC-F3F5-472A-8CE8-1659E6234E3C}">
  <dimension ref="A1:S204"/>
  <sheetViews>
    <sheetView topLeftCell="A187" workbookViewId="0">
      <selection activeCell="I202" sqref="I202:J202"/>
    </sheetView>
  </sheetViews>
  <sheetFormatPr defaultRowHeight="15"/>
  <cols>
    <col min="1" max="1" width="14.42578125" customWidth="1"/>
    <col min="2" max="2" width="20.42578125" customWidth="1"/>
    <col min="3" max="3" width="33.5703125" hidden="1" customWidth="1"/>
    <col min="4" max="4" width="23.140625" customWidth="1"/>
    <col min="5" max="5" width="16.42578125" customWidth="1"/>
    <col min="6" max="6" width="14.28515625" customWidth="1"/>
    <col min="7" max="7" width="9.85546875" bestFit="1" customWidth="1"/>
    <col min="8" max="8" width="15.42578125" customWidth="1"/>
    <col min="9" max="9" width="9.28515625" bestFit="1" customWidth="1"/>
    <col min="10" max="10" width="18.42578125" customWidth="1"/>
    <col min="11" max="11" width="16.85546875" customWidth="1"/>
    <col min="12" max="12" width="9.85546875" bestFit="1" customWidth="1"/>
    <col min="13" max="13" width="9.28515625" bestFit="1" customWidth="1"/>
    <col min="19" max="19" width="16.5703125" customWidth="1"/>
  </cols>
  <sheetData>
    <row r="1" spans="1:13">
      <c r="A1" s="1359" t="s">
        <v>48</v>
      </c>
      <c r="B1" s="1359"/>
      <c r="C1" s="1359"/>
      <c r="D1" s="1359"/>
      <c r="E1" s="1359"/>
      <c r="F1" s="1359"/>
      <c r="G1" s="1359"/>
      <c r="H1" s="1359"/>
      <c r="I1" s="1359"/>
      <c r="J1" s="1359"/>
      <c r="K1" s="1359"/>
      <c r="L1" s="1359"/>
      <c r="M1" s="1359"/>
    </row>
    <row r="2" spans="1:13">
      <c r="A2" s="1360" t="s">
        <v>582</v>
      </c>
      <c r="B2" s="1360"/>
      <c r="C2" s="1360"/>
      <c r="D2" s="1360"/>
      <c r="E2" s="1360"/>
      <c r="F2" s="1360"/>
      <c r="G2" s="1360"/>
      <c r="H2" s="1360"/>
      <c r="I2" s="1360"/>
      <c r="J2" s="1360"/>
      <c r="K2" s="1360"/>
      <c r="L2" s="1360"/>
      <c r="M2" s="1360"/>
    </row>
    <row r="3" spans="1:13">
      <c r="A3" s="1361" t="s">
        <v>17</v>
      </c>
      <c r="B3" s="1361"/>
      <c r="C3" s="1361"/>
      <c r="D3" s="1361"/>
      <c r="E3" s="1361"/>
      <c r="F3" s="1361"/>
      <c r="G3" s="1361"/>
      <c r="H3" s="1361"/>
      <c r="I3" s="1361"/>
      <c r="J3" s="1361"/>
      <c r="K3" s="1361"/>
      <c r="L3" s="1361"/>
      <c r="M3" s="1361"/>
    </row>
    <row r="4" spans="1:13" ht="15.75" thickBot="1">
      <c r="A4" s="162"/>
      <c r="B4" s="162"/>
      <c r="C4" s="162"/>
      <c r="D4" s="162"/>
      <c r="E4" s="162"/>
      <c r="F4" s="162"/>
      <c r="G4" s="162"/>
      <c r="H4" s="162"/>
      <c r="I4" s="162"/>
      <c r="J4" s="162"/>
      <c r="K4" s="162"/>
      <c r="L4" s="162"/>
      <c r="M4" s="162"/>
    </row>
    <row r="5" spans="1:13" ht="16.5" thickTop="1" thickBot="1">
      <c r="A5" s="2050" t="s">
        <v>475</v>
      </c>
      <c r="B5" s="1410" t="s">
        <v>19</v>
      </c>
      <c r="C5" s="1410"/>
      <c r="D5" s="1410"/>
      <c r="E5" s="1409" t="s">
        <v>20</v>
      </c>
      <c r="F5" s="1409"/>
      <c r="G5" s="2046" t="s">
        <v>433</v>
      </c>
      <c r="H5" s="2046"/>
      <c r="I5" s="2046"/>
      <c r="J5" s="2046"/>
      <c r="K5" s="2046"/>
      <c r="L5" s="2046"/>
      <c r="M5" s="2046"/>
    </row>
    <row r="6" spans="1:13" ht="15.75" thickTop="1">
      <c r="A6" s="2050"/>
      <c r="B6" s="1410"/>
      <c r="C6" s="1410"/>
      <c r="D6" s="1410"/>
      <c r="E6" s="1409"/>
      <c r="F6" s="1409"/>
      <c r="G6" s="2046"/>
      <c r="H6" s="2046"/>
      <c r="I6" s="2046"/>
      <c r="J6" s="2046"/>
      <c r="K6" s="2046"/>
      <c r="L6" s="2046"/>
      <c r="M6" s="2046"/>
    </row>
    <row r="7" spans="1:13">
      <c r="A7" s="174" t="s">
        <v>476</v>
      </c>
      <c r="B7" s="2047" t="s">
        <v>199</v>
      </c>
      <c r="C7" s="2047"/>
      <c r="D7" s="2047"/>
      <c r="E7" s="2048" t="s">
        <v>49</v>
      </c>
      <c r="F7" s="2048"/>
      <c r="G7" s="2049" t="s">
        <v>451</v>
      </c>
      <c r="H7" s="2049"/>
      <c r="I7" s="2049"/>
      <c r="J7" s="2049"/>
      <c r="K7" s="2049"/>
      <c r="L7" s="2049"/>
      <c r="M7" s="2049"/>
    </row>
    <row r="8" spans="1:13" ht="15.75" thickBot="1">
      <c r="A8" s="1415" t="s">
        <v>21</v>
      </c>
      <c r="B8" s="1415"/>
      <c r="C8" s="1412" t="s">
        <v>50</v>
      </c>
      <c r="D8" s="1412"/>
      <c r="E8" s="1412"/>
      <c r="F8" s="1412"/>
      <c r="G8" s="1412"/>
      <c r="H8" s="1412"/>
      <c r="I8" s="1412"/>
      <c r="J8" s="1412"/>
      <c r="K8" s="1412"/>
      <c r="L8" s="1412"/>
      <c r="M8" s="1412"/>
    </row>
    <row r="9" spans="1:13" ht="16.5" thickTop="1" thickBot="1">
      <c r="A9" s="1415"/>
      <c r="B9" s="1415"/>
      <c r="C9" s="175" t="s">
        <v>51</v>
      </c>
      <c r="D9" s="176">
        <v>2024</v>
      </c>
      <c r="E9" s="1413" t="s">
        <v>3</v>
      </c>
      <c r="F9" s="1413"/>
      <c r="G9" s="1413" t="s">
        <v>3</v>
      </c>
      <c r="H9" s="1413"/>
      <c r="I9" s="177" t="s">
        <v>3</v>
      </c>
      <c r="J9" s="1413" t="s">
        <v>3</v>
      </c>
      <c r="K9" s="1413"/>
      <c r="L9" s="1416" t="s">
        <v>52</v>
      </c>
      <c r="M9" s="1417" t="s">
        <v>22</v>
      </c>
    </row>
    <row r="10" spans="1:13" ht="28.5" thickTop="1" thickBot="1">
      <c r="A10" s="1415"/>
      <c r="B10" s="1415"/>
      <c r="C10" s="130" t="s">
        <v>53</v>
      </c>
      <c r="D10" s="267" t="s">
        <v>23</v>
      </c>
      <c r="E10" s="132" t="s">
        <v>437</v>
      </c>
      <c r="F10" s="133" t="s">
        <v>23</v>
      </c>
      <c r="G10" s="132" t="s">
        <v>438</v>
      </c>
      <c r="H10" s="133" t="s">
        <v>23</v>
      </c>
      <c r="I10" s="134" t="s">
        <v>54</v>
      </c>
      <c r="J10" s="132" t="s">
        <v>24</v>
      </c>
      <c r="K10" s="133" t="s">
        <v>23</v>
      </c>
      <c r="L10" s="1416"/>
      <c r="M10" s="1417"/>
    </row>
    <row r="11" spans="1:13" ht="16.5" thickTop="1" thickBot="1">
      <c r="A11" s="1415"/>
      <c r="B11" s="1415"/>
      <c r="C11" s="135" t="s">
        <v>440</v>
      </c>
      <c r="D11" s="135" t="s">
        <v>441</v>
      </c>
      <c r="E11" s="135" t="s">
        <v>442</v>
      </c>
      <c r="F11" s="135" t="s">
        <v>443</v>
      </c>
      <c r="G11" s="135" t="s">
        <v>444</v>
      </c>
      <c r="H11" s="135" t="s">
        <v>445</v>
      </c>
      <c r="I11" s="135" t="s">
        <v>25</v>
      </c>
      <c r="J11" s="135" t="s">
        <v>446</v>
      </c>
      <c r="K11" s="135" t="s">
        <v>447</v>
      </c>
      <c r="L11" s="135" t="s">
        <v>26</v>
      </c>
      <c r="M11" s="136" t="s">
        <v>27</v>
      </c>
    </row>
    <row r="12" spans="1:13" ht="15.75" thickTop="1">
      <c r="A12" s="1345" t="s">
        <v>34</v>
      </c>
      <c r="B12" s="1345"/>
      <c r="C12" s="137"/>
      <c r="D12" s="138"/>
      <c r="E12" s="137"/>
      <c r="F12" s="138"/>
      <c r="G12" s="137"/>
      <c r="H12" s="138"/>
      <c r="I12" s="139"/>
      <c r="J12" s="137"/>
      <c r="K12" s="138"/>
      <c r="L12" s="137"/>
      <c r="M12" s="140"/>
    </row>
    <row r="13" spans="1:13">
      <c r="A13" s="178" t="s">
        <v>28</v>
      </c>
      <c r="B13" s="141" t="s">
        <v>29</v>
      </c>
      <c r="C13" s="137"/>
      <c r="D13" s="138"/>
      <c r="E13" s="137"/>
      <c r="F13" s="138"/>
      <c r="G13" s="137"/>
      <c r="H13" s="138"/>
      <c r="I13" s="142"/>
      <c r="J13" s="137"/>
      <c r="K13" s="138"/>
      <c r="L13" s="137"/>
      <c r="M13" s="140"/>
    </row>
    <row r="14" spans="1:13">
      <c r="A14" s="179" t="s">
        <v>457</v>
      </c>
      <c r="B14" s="180" t="s">
        <v>36</v>
      </c>
      <c r="C14" s="326">
        <v>11558125</v>
      </c>
      <c r="D14" s="327">
        <v>31.7</v>
      </c>
      <c r="E14" s="327">
        <v>12820000</v>
      </c>
      <c r="F14" s="327">
        <v>31.7</v>
      </c>
      <c r="G14" s="327">
        <v>12820000</v>
      </c>
      <c r="H14" s="327">
        <v>31.7</v>
      </c>
      <c r="I14" s="327">
        <v>0</v>
      </c>
      <c r="J14" s="326">
        <v>7455051</v>
      </c>
      <c r="K14" s="327">
        <v>31.7</v>
      </c>
      <c r="L14" s="327">
        <f>G14-J14</f>
        <v>5364949</v>
      </c>
      <c r="M14" s="328">
        <v>31.7</v>
      </c>
    </row>
    <row r="15" spans="1:13">
      <c r="A15" s="179" t="s">
        <v>458</v>
      </c>
      <c r="B15" s="180" t="s">
        <v>37</v>
      </c>
      <c r="C15" s="326">
        <v>1889981</v>
      </c>
      <c r="D15" s="327">
        <v>30.3</v>
      </c>
      <c r="E15" s="327">
        <v>2180000</v>
      </c>
      <c r="F15" s="327">
        <v>30.3</v>
      </c>
      <c r="G15" s="327">
        <v>2180000</v>
      </c>
      <c r="H15" s="327">
        <v>30.3</v>
      </c>
      <c r="I15" s="327">
        <v>0</v>
      </c>
      <c r="J15" s="326">
        <v>1209772</v>
      </c>
      <c r="K15" s="327">
        <v>30.3</v>
      </c>
      <c r="L15" s="327">
        <f t="shared" ref="L15:L20" si="0">G15-J15</f>
        <v>970228</v>
      </c>
      <c r="M15" s="328">
        <v>30.3</v>
      </c>
    </row>
    <row r="16" spans="1:13">
      <c r="A16" s="179" t="s">
        <v>459</v>
      </c>
      <c r="B16" s="180" t="s">
        <v>38</v>
      </c>
      <c r="C16" s="326">
        <v>2746010</v>
      </c>
      <c r="D16" s="327">
        <v>12</v>
      </c>
      <c r="E16" s="327">
        <v>3440000</v>
      </c>
      <c r="F16" s="327">
        <v>12</v>
      </c>
      <c r="G16" s="327">
        <v>3416000</v>
      </c>
      <c r="H16" s="327">
        <v>12</v>
      </c>
      <c r="I16" s="327">
        <v>-24000</v>
      </c>
      <c r="J16" s="326">
        <v>1282252</v>
      </c>
      <c r="K16" s="327">
        <v>12</v>
      </c>
      <c r="L16" s="327">
        <f t="shared" si="0"/>
        <v>2133748</v>
      </c>
      <c r="M16" s="328">
        <v>12</v>
      </c>
    </row>
    <row r="17" spans="1:13">
      <c r="A17" s="179" t="s">
        <v>460</v>
      </c>
      <c r="B17" s="180" t="s">
        <v>39</v>
      </c>
      <c r="C17" s="326">
        <v>0</v>
      </c>
      <c r="D17" s="327">
        <v>0</v>
      </c>
      <c r="E17" s="327">
        <v>0</v>
      </c>
      <c r="F17" s="327">
        <v>0</v>
      </c>
      <c r="G17" s="327">
        <v>0</v>
      </c>
      <c r="H17" s="327">
        <v>0</v>
      </c>
      <c r="I17" s="327">
        <v>0</v>
      </c>
      <c r="J17" s="326">
        <v>0</v>
      </c>
      <c r="K17" s="327">
        <v>0</v>
      </c>
      <c r="L17" s="327">
        <f t="shared" si="0"/>
        <v>0</v>
      </c>
      <c r="M17" s="328">
        <v>0</v>
      </c>
    </row>
    <row r="18" spans="1:13">
      <c r="A18" s="179" t="s">
        <v>461</v>
      </c>
      <c r="B18" s="180" t="s">
        <v>40</v>
      </c>
      <c r="C18" s="326">
        <v>0</v>
      </c>
      <c r="D18" s="327">
        <v>0</v>
      </c>
      <c r="E18" s="327">
        <v>0</v>
      </c>
      <c r="F18" s="327">
        <v>0</v>
      </c>
      <c r="G18" s="327">
        <v>0</v>
      </c>
      <c r="H18" s="327">
        <v>0</v>
      </c>
      <c r="I18" s="327">
        <v>0</v>
      </c>
      <c r="J18" s="326">
        <v>0</v>
      </c>
      <c r="K18" s="327">
        <v>0</v>
      </c>
      <c r="L18" s="327">
        <f t="shared" si="0"/>
        <v>0</v>
      </c>
      <c r="M18" s="328">
        <v>0</v>
      </c>
    </row>
    <row r="19" spans="1:13">
      <c r="A19" s="179" t="s">
        <v>462</v>
      </c>
      <c r="B19" s="180" t="s">
        <v>41</v>
      </c>
      <c r="C19" s="326">
        <v>0</v>
      </c>
      <c r="D19" s="327">
        <v>0</v>
      </c>
      <c r="E19" s="327">
        <v>0</v>
      </c>
      <c r="F19" s="327">
        <v>0</v>
      </c>
      <c r="G19" s="327">
        <v>0</v>
      </c>
      <c r="H19" s="327">
        <v>0</v>
      </c>
      <c r="I19" s="327">
        <v>0</v>
      </c>
      <c r="J19" s="326">
        <v>0</v>
      </c>
      <c r="K19" s="327">
        <v>0</v>
      </c>
      <c r="L19" s="327">
        <f t="shared" si="0"/>
        <v>0</v>
      </c>
      <c r="M19" s="328">
        <v>0</v>
      </c>
    </row>
    <row r="20" spans="1:13">
      <c r="A20" s="179" t="s">
        <v>463</v>
      </c>
      <c r="B20" s="180" t="s">
        <v>42</v>
      </c>
      <c r="C20" s="326">
        <v>149000</v>
      </c>
      <c r="D20" s="327">
        <v>3.2</v>
      </c>
      <c r="E20" s="327">
        <v>0</v>
      </c>
      <c r="F20" s="327">
        <v>3.2</v>
      </c>
      <c r="G20" s="327">
        <v>124000</v>
      </c>
      <c r="H20" s="327">
        <v>3.2</v>
      </c>
      <c r="I20" s="327">
        <v>124000</v>
      </c>
      <c r="J20" s="326">
        <v>13272</v>
      </c>
      <c r="K20" s="327">
        <v>3.2</v>
      </c>
      <c r="L20" s="327">
        <f t="shared" si="0"/>
        <v>110728</v>
      </c>
      <c r="M20" s="328">
        <v>3.2</v>
      </c>
    </row>
    <row r="21" spans="1:13">
      <c r="A21" s="181"/>
      <c r="B21" s="182" t="s">
        <v>55</v>
      </c>
      <c r="C21" s="329">
        <v>16343116</v>
      </c>
      <c r="D21" s="330">
        <v>27.7</v>
      </c>
      <c r="E21" s="330">
        <v>18440000</v>
      </c>
      <c r="F21" s="330">
        <v>27.7</v>
      </c>
      <c r="G21" s="330">
        <v>18540000</v>
      </c>
      <c r="H21" s="330">
        <v>27.7</v>
      </c>
      <c r="I21" s="330">
        <v>100000</v>
      </c>
      <c r="J21" s="329">
        <f>SUM(J14:J20)</f>
        <v>9960347</v>
      </c>
      <c r="K21" s="330">
        <v>27.7</v>
      </c>
      <c r="L21" s="330">
        <f>SUM(L14:L20)</f>
        <v>8579653</v>
      </c>
      <c r="M21" s="331">
        <v>27.7</v>
      </c>
    </row>
    <row r="22" spans="1:13">
      <c r="A22" s="179" t="s">
        <v>464</v>
      </c>
      <c r="B22" s="180" t="s">
        <v>43</v>
      </c>
      <c r="C22" s="326">
        <v>0</v>
      </c>
      <c r="D22" s="327">
        <v>0</v>
      </c>
      <c r="E22" s="327">
        <v>0</v>
      </c>
      <c r="F22" s="327">
        <v>0</v>
      </c>
      <c r="G22" s="327">
        <v>0</v>
      </c>
      <c r="H22" s="327">
        <v>0</v>
      </c>
      <c r="I22" s="327">
        <v>0</v>
      </c>
      <c r="J22" s="326">
        <v>0</v>
      </c>
      <c r="K22" s="327">
        <v>0</v>
      </c>
      <c r="L22" s="327">
        <v>0</v>
      </c>
      <c r="M22" s="328">
        <v>0</v>
      </c>
    </row>
    <row r="23" spans="1:13">
      <c r="A23" s="179" t="s">
        <v>465</v>
      </c>
      <c r="B23" s="180" t="s">
        <v>44</v>
      </c>
      <c r="C23" s="326">
        <v>197472</v>
      </c>
      <c r="D23" s="327">
        <v>0</v>
      </c>
      <c r="E23" s="327">
        <v>200000</v>
      </c>
      <c r="F23" s="327">
        <v>0</v>
      </c>
      <c r="G23" s="327">
        <v>200000</v>
      </c>
      <c r="H23" s="327">
        <v>0</v>
      </c>
      <c r="I23" s="327">
        <v>0</v>
      </c>
      <c r="J23" s="326">
        <v>0</v>
      </c>
      <c r="K23" s="327">
        <v>0</v>
      </c>
      <c r="L23" s="327">
        <v>200000</v>
      </c>
      <c r="M23" s="328">
        <v>0</v>
      </c>
    </row>
    <row r="24" spans="1:13">
      <c r="A24" s="181"/>
      <c r="B24" s="182" t="s">
        <v>56</v>
      </c>
      <c r="C24" s="329">
        <v>197472</v>
      </c>
      <c r="D24" s="330">
        <v>0</v>
      </c>
      <c r="E24" s="330">
        <v>200000</v>
      </c>
      <c r="F24" s="330">
        <v>0</v>
      </c>
      <c r="G24" s="330">
        <v>200000</v>
      </c>
      <c r="H24" s="330">
        <v>0</v>
      </c>
      <c r="I24" s="330">
        <v>0</v>
      </c>
      <c r="J24" s="329">
        <v>0</v>
      </c>
      <c r="K24" s="330">
        <v>0</v>
      </c>
      <c r="L24" s="330">
        <v>200000</v>
      </c>
      <c r="M24" s="331">
        <v>0</v>
      </c>
    </row>
    <row r="25" spans="1:13" ht="26.25" customHeight="1">
      <c r="A25" s="179" t="s">
        <v>464</v>
      </c>
      <c r="B25" s="180" t="s">
        <v>43</v>
      </c>
      <c r="C25" s="326">
        <v>0</v>
      </c>
      <c r="D25" s="327">
        <v>0</v>
      </c>
      <c r="E25" s="327">
        <v>0</v>
      </c>
      <c r="F25" s="327">
        <v>0</v>
      </c>
      <c r="G25" s="327">
        <v>0</v>
      </c>
      <c r="H25" s="327">
        <v>0</v>
      </c>
      <c r="I25" s="327">
        <v>0</v>
      </c>
      <c r="J25" s="326">
        <v>0</v>
      </c>
      <c r="K25" s="327">
        <v>0</v>
      </c>
      <c r="L25" s="327">
        <v>0</v>
      </c>
      <c r="M25" s="328">
        <v>0</v>
      </c>
    </row>
    <row r="26" spans="1:13">
      <c r="A26" s="179" t="s">
        <v>465</v>
      </c>
      <c r="B26" s="180" t="s">
        <v>44</v>
      </c>
      <c r="C26" s="326">
        <v>0</v>
      </c>
      <c r="D26" s="327">
        <v>0</v>
      </c>
      <c r="E26" s="327">
        <v>0</v>
      </c>
      <c r="F26" s="327">
        <v>0</v>
      </c>
      <c r="G26" s="327">
        <v>0</v>
      </c>
      <c r="H26" s="327">
        <v>0</v>
      </c>
      <c r="I26" s="327">
        <v>0</v>
      </c>
      <c r="J26" s="326">
        <v>0</v>
      </c>
      <c r="K26" s="327">
        <v>0</v>
      </c>
      <c r="L26" s="327">
        <v>0</v>
      </c>
      <c r="M26" s="328">
        <v>0</v>
      </c>
    </row>
    <row r="27" spans="1:13">
      <c r="A27" s="181"/>
      <c r="B27" s="182" t="s">
        <v>57</v>
      </c>
      <c r="C27" s="329">
        <v>0</v>
      </c>
      <c r="D27" s="330">
        <v>0</v>
      </c>
      <c r="E27" s="330">
        <v>0</v>
      </c>
      <c r="F27" s="330">
        <v>0</v>
      </c>
      <c r="G27" s="330">
        <v>0</v>
      </c>
      <c r="H27" s="330">
        <v>0</v>
      </c>
      <c r="I27" s="330">
        <v>0</v>
      </c>
      <c r="J27" s="329">
        <v>0</v>
      </c>
      <c r="K27" s="330">
        <v>0</v>
      </c>
      <c r="L27" s="330">
        <v>0</v>
      </c>
      <c r="M27" s="331">
        <v>0</v>
      </c>
    </row>
    <row r="28" spans="1:13">
      <c r="A28" s="183"/>
      <c r="B28" s="184" t="s">
        <v>58</v>
      </c>
      <c r="C28" s="332">
        <v>197472</v>
      </c>
      <c r="D28" s="333">
        <v>0</v>
      </c>
      <c r="E28" s="333">
        <v>200000</v>
      </c>
      <c r="F28" s="333">
        <v>0</v>
      </c>
      <c r="G28" s="333">
        <v>200000</v>
      </c>
      <c r="H28" s="333">
        <v>0</v>
      </c>
      <c r="I28" s="333">
        <v>0</v>
      </c>
      <c r="J28" s="332">
        <v>0</v>
      </c>
      <c r="K28" s="333">
        <v>0</v>
      </c>
      <c r="L28" s="333">
        <v>200000</v>
      </c>
      <c r="M28" s="334">
        <v>0</v>
      </c>
    </row>
    <row r="29" spans="1:13">
      <c r="A29" s="183"/>
      <c r="B29" s="184" t="s">
        <v>59</v>
      </c>
      <c r="C29" s="332">
        <v>16540588</v>
      </c>
      <c r="D29" s="333">
        <v>27.4</v>
      </c>
      <c r="E29" s="333">
        <v>18640000</v>
      </c>
      <c r="F29" s="333">
        <v>27.4</v>
      </c>
      <c r="G29" s="333">
        <v>18740000</v>
      </c>
      <c r="H29" s="333">
        <v>27</v>
      </c>
      <c r="I29" s="333">
        <v>100000</v>
      </c>
      <c r="J29" s="332">
        <f>J21</f>
        <v>9960347</v>
      </c>
      <c r="K29" s="333">
        <v>27.4</v>
      </c>
      <c r="L29" s="333">
        <f>L21+L28</f>
        <v>8779653</v>
      </c>
      <c r="M29" s="334">
        <v>27.4</v>
      </c>
    </row>
    <row r="30" spans="1:13">
      <c r="A30" s="181"/>
      <c r="B30" s="182" t="s">
        <v>60</v>
      </c>
      <c r="C30" s="329">
        <v>0</v>
      </c>
      <c r="D30" s="330"/>
      <c r="E30" s="330"/>
      <c r="F30" s="330"/>
      <c r="G30" s="330"/>
      <c r="H30" s="330"/>
      <c r="I30" s="330"/>
      <c r="J30" s="329">
        <v>0</v>
      </c>
      <c r="K30" s="330"/>
      <c r="L30" s="330"/>
      <c r="M30" s="331"/>
    </row>
    <row r="31" spans="1:13">
      <c r="A31" s="181"/>
      <c r="B31" s="182" t="s">
        <v>61</v>
      </c>
      <c r="C31" s="329">
        <v>0</v>
      </c>
      <c r="D31" s="330"/>
      <c r="E31" s="330"/>
      <c r="F31" s="330"/>
      <c r="G31" s="330"/>
      <c r="H31" s="330"/>
      <c r="I31" s="330"/>
      <c r="J31" s="329">
        <v>0</v>
      </c>
      <c r="K31" s="330"/>
      <c r="L31" s="330"/>
      <c r="M31" s="331"/>
    </row>
    <row r="32" spans="1:13" ht="15.75" thickBot="1">
      <c r="A32" s="183"/>
      <c r="B32" s="184" t="s">
        <v>62</v>
      </c>
      <c r="C32" s="332">
        <v>16540588</v>
      </c>
      <c r="D32" s="333"/>
      <c r="E32" s="333"/>
      <c r="F32" s="333"/>
      <c r="G32" s="333"/>
      <c r="H32" s="333"/>
      <c r="I32" s="333"/>
      <c r="J32" s="332">
        <f>J29</f>
        <v>9960347</v>
      </c>
      <c r="K32" s="333"/>
      <c r="L32" s="333"/>
      <c r="M32" s="334"/>
    </row>
    <row r="33" spans="1:13" ht="15.75" thickTop="1">
      <c r="A33" s="1348" t="s">
        <v>63</v>
      </c>
      <c r="B33" s="1348"/>
      <c r="C33" s="354"/>
      <c r="D33" s="355"/>
      <c r="E33" s="354"/>
      <c r="F33" s="355"/>
      <c r="G33" s="354"/>
      <c r="H33" s="355"/>
      <c r="I33" s="356"/>
      <c r="J33" s="354"/>
      <c r="K33" s="355"/>
      <c r="L33" s="354"/>
      <c r="M33" s="357"/>
    </row>
    <row r="34" spans="1:13" ht="19.5" customHeight="1">
      <c r="A34" s="188" t="s">
        <v>35</v>
      </c>
      <c r="B34" s="141" t="s">
        <v>29</v>
      </c>
      <c r="C34" s="358"/>
      <c r="D34" s="359"/>
      <c r="E34" s="358"/>
      <c r="F34" s="359"/>
      <c r="G34" s="358"/>
      <c r="H34" s="359"/>
      <c r="I34" s="360"/>
      <c r="J34" s="358"/>
      <c r="K34" s="359"/>
      <c r="L34" s="358"/>
      <c r="M34" s="361"/>
    </row>
    <row r="35" spans="1:13" ht="18">
      <c r="A35" s="179"/>
      <c r="B35" s="189" t="s">
        <v>64</v>
      </c>
      <c r="C35" s="332">
        <v>16343116</v>
      </c>
      <c r="D35" s="333">
        <v>98.8</v>
      </c>
      <c r="E35" s="333">
        <v>18440000</v>
      </c>
      <c r="F35" s="333">
        <v>98.9</v>
      </c>
      <c r="G35" s="333">
        <v>18540000</v>
      </c>
      <c r="H35" s="333">
        <v>98.9</v>
      </c>
      <c r="I35" s="333">
        <v>100000</v>
      </c>
      <c r="J35" s="332">
        <f>J37</f>
        <v>9960347</v>
      </c>
      <c r="K35" s="333">
        <v>100</v>
      </c>
      <c r="L35" s="333">
        <f>G35-J35</f>
        <v>8579653</v>
      </c>
      <c r="M35" s="334">
        <v>27.7</v>
      </c>
    </row>
    <row r="36" spans="1:13">
      <c r="A36" s="179" t="s">
        <v>65</v>
      </c>
      <c r="B36" s="149" t="s">
        <v>66</v>
      </c>
      <c r="C36" s="326"/>
      <c r="D36" s="327"/>
      <c r="E36" s="327"/>
      <c r="F36" s="327"/>
      <c r="G36" s="327"/>
      <c r="H36" s="327"/>
      <c r="I36" s="327"/>
      <c r="J36" s="326"/>
      <c r="K36" s="327"/>
      <c r="L36" s="327"/>
      <c r="M36" s="328"/>
    </row>
    <row r="37" spans="1:13" ht="18">
      <c r="A37" s="179" t="s">
        <v>200</v>
      </c>
      <c r="B37" s="149" t="s">
        <v>201</v>
      </c>
      <c r="C37" s="326">
        <v>16343116</v>
      </c>
      <c r="D37" s="327">
        <v>98.8</v>
      </c>
      <c r="E37" s="327">
        <v>18440000</v>
      </c>
      <c r="F37" s="327">
        <v>98.9</v>
      </c>
      <c r="G37" s="327">
        <v>18540000</v>
      </c>
      <c r="H37" s="327">
        <v>98.9</v>
      </c>
      <c r="I37" s="327">
        <v>100000</v>
      </c>
      <c r="J37" s="326">
        <v>9960347</v>
      </c>
      <c r="K37" s="327">
        <v>100</v>
      </c>
      <c r="L37" s="327">
        <f>G37-J37</f>
        <v>8579653</v>
      </c>
      <c r="M37" s="328">
        <v>27.7</v>
      </c>
    </row>
    <row r="38" spans="1:13" ht="18">
      <c r="A38" s="179"/>
      <c r="B38" s="189" t="s">
        <v>67</v>
      </c>
      <c r="C38" s="332">
        <v>197472</v>
      </c>
      <c r="D38" s="333">
        <v>1.2</v>
      </c>
      <c r="E38" s="333">
        <v>200000</v>
      </c>
      <c r="F38" s="333">
        <v>1.1000000000000001</v>
      </c>
      <c r="G38" s="333">
        <v>200000</v>
      </c>
      <c r="H38" s="333">
        <v>1.1000000000000001</v>
      </c>
      <c r="I38" s="333">
        <v>0</v>
      </c>
      <c r="J38" s="332">
        <v>0</v>
      </c>
      <c r="K38" s="333">
        <v>0</v>
      </c>
      <c r="L38" s="333">
        <v>200000</v>
      </c>
      <c r="M38" s="334">
        <v>0</v>
      </c>
    </row>
    <row r="39" spans="1:13">
      <c r="A39" s="179" t="s">
        <v>65</v>
      </c>
      <c r="B39" s="149" t="s">
        <v>66</v>
      </c>
      <c r="C39" s="326"/>
      <c r="D39" s="327"/>
      <c r="E39" s="327"/>
      <c r="F39" s="327"/>
      <c r="G39" s="327"/>
      <c r="H39" s="327"/>
      <c r="I39" s="327"/>
      <c r="J39" s="326"/>
      <c r="K39" s="327"/>
      <c r="L39" s="327"/>
      <c r="M39" s="328"/>
    </row>
    <row r="40" spans="1:13">
      <c r="A40" s="179" t="s">
        <v>202</v>
      </c>
      <c r="B40" s="149" t="s">
        <v>203</v>
      </c>
      <c r="C40" s="326">
        <v>0</v>
      </c>
      <c r="D40" s="327">
        <v>0</v>
      </c>
      <c r="E40" s="327">
        <v>100000</v>
      </c>
      <c r="F40" s="327">
        <v>0.5</v>
      </c>
      <c r="G40" s="327">
        <v>100000</v>
      </c>
      <c r="H40" s="327">
        <v>0.5</v>
      </c>
      <c r="I40" s="327">
        <v>0</v>
      </c>
      <c r="J40" s="326">
        <v>0</v>
      </c>
      <c r="K40" s="327">
        <v>0</v>
      </c>
      <c r="L40" s="327">
        <v>100000</v>
      </c>
      <c r="M40" s="328">
        <v>0</v>
      </c>
    </row>
    <row r="41" spans="1:13">
      <c r="A41" s="179" t="s">
        <v>204</v>
      </c>
      <c r="B41" s="149" t="s">
        <v>205</v>
      </c>
      <c r="C41" s="326">
        <v>197472</v>
      </c>
      <c r="D41" s="327">
        <v>1.2</v>
      </c>
      <c r="E41" s="327">
        <v>100000</v>
      </c>
      <c r="F41" s="327">
        <v>0.5</v>
      </c>
      <c r="G41" s="327">
        <v>100000</v>
      </c>
      <c r="H41" s="327">
        <v>0.5</v>
      </c>
      <c r="I41" s="327">
        <v>0</v>
      </c>
      <c r="J41" s="326">
        <v>0</v>
      </c>
      <c r="K41" s="327">
        <v>0</v>
      </c>
      <c r="L41" s="327">
        <v>100000</v>
      </c>
      <c r="M41" s="328">
        <v>0</v>
      </c>
    </row>
    <row r="42" spans="1:13" ht="27">
      <c r="A42" s="179"/>
      <c r="B42" s="153" t="s">
        <v>56</v>
      </c>
      <c r="C42" s="329">
        <v>197472</v>
      </c>
      <c r="D42" s="330">
        <v>1.2</v>
      </c>
      <c r="E42" s="330">
        <v>200000</v>
      </c>
      <c r="F42" s="330">
        <v>1.1000000000000001</v>
      </c>
      <c r="G42" s="330">
        <v>200000</v>
      </c>
      <c r="H42" s="330">
        <v>1.1000000000000001</v>
      </c>
      <c r="I42" s="330">
        <v>0</v>
      </c>
      <c r="J42" s="329">
        <v>0</v>
      </c>
      <c r="K42" s="330">
        <v>0</v>
      </c>
      <c r="L42" s="330">
        <v>200000</v>
      </c>
      <c r="M42" s="331">
        <v>0</v>
      </c>
    </row>
    <row r="43" spans="1:13">
      <c r="A43" s="179" t="s">
        <v>65</v>
      </c>
      <c r="B43" s="149" t="s">
        <v>66</v>
      </c>
      <c r="C43" s="326"/>
      <c r="D43" s="327"/>
      <c r="E43" s="327"/>
      <c r="F43" s="327"/>
      <c r="G43" s="327"/>
      <c r="H43" s="327"/>
      <c r="I43" s="327"/>
      <c r="J43" s="326"/>
      <c r="K43" s="327"/>
      <c r="L43" s="327"/>
      <c r="M43" s="328"/>
    </row>
    <row r="44" spans="1:13" ht="27">
      <c r="A44" s="179"/>
      <c r="B44" s="153" t="s">
        <v>57</v>
      </c>
      <c r="C44" s="154">
        <v>0</v>
      </c>
      <c r="D44" s="155">
        <v>0</v>
      </c>
      <c r="E44" s="155">
        <v>0</v>
      </c>
      <c r="F44" s="155">
        <v>0</v>
      </c>
      <c r="G44" s="155">
        <v>0</v>
      </c>
      <c r="H44" s="155">
        <v>0</v>
      </c>
      <c r="I44" s="155">
        <v>0</v>
      </c>
      <c r="J44" s="154">
        <v>0</v>
      </c>
      <c r="K44" s="155">
        <v>0</v>
      </c>
      <c r="L44" s="155">
        <v>0</v>
      </c>
      <c r="M44" s="156">
        <v>0</v>
      </c>
    </row>
    <row r="45" spans="1:13" ht="27" customHeight="1">
      <c r="A45" s="179" t="s">
        <v>65</v>
      </c>
      <c r="B45" s="149" t="s">
        <v>66</v>
      </c>
      <c r="C45" s="150"/>
      <c r="D45" s="151"/>
      <c r="E45" s="151"/>
      <c r="F45" s="151"/>
      <c r="G45" s="151"/>
      <c r="H45" s="151"/>
      <c r="I45" s="151"/>
      <c r="J45" s="150"/>
      <c r="K45" s="151"/>
      <c r="L45" s="151"/>
      <c r="M45" s="152"/>
    </row>
    <row r="46" spans="1:13">
      <c r="A46" s="179" t="s">
        <v>65</v>
      </c>
      <c r="B46" s="149" t="s">
        <v>66</v>
      </c>
      <c r="C46" s="150"/>
      <c r="D46" s="151"/>
      <c r="E46" s="151"/>
      <c r="F46" s="151"/>
      <c r="G46" s="151"/>
      <c r="H46" s="151"/>
      <c r="I46" s="151"/>
      <c r="J46" s="150"/>
      <c r="K46" s="151"/>
      <c r="L46" s="151"/>
      <c r="M46" s="152"/>
    </row>
    <row r="47" spans="1:13" ht="18">
      <c r="A47" s="179"/>
      <c r="B47" s="190" t="s">
        <v>62</v>
      </c>
      <c r="C47" s="191">
        <v>16540588</v>
      </c>
      <c r="D47" s="192"/>
      <c r="E47" s="192">
        <v>18640000</v>
      </c>
      <c r="F47" s="192"/>
      <c r="G47" s="192">
        <v>18740000</v>
      </c>
      <c r="H47" s="192"/>
      <c r="I47" s="192">
        <v>100000</v>
      </c>
      <c r="J47" s="191">
        <f>J37+J44</f>
        <v>9960347</v>
      </c>
      <c r="K47" s="192"/>
      <c r="L47" s="192">
        <v>13606625</v>
      </c>
      <c r="M47" s="193"/>
    </row>
    <row r="50" spans="1:19">
      <c r="D50" s="1370" t="s">
        <v>575</v>
      </c>
      <c r="E50" s="370" t="s">
        <v>678</v>
      </c>
      <c r="F50" s="1418" t="s">
        <v>576</v>
      </c>
      <c r="G50" s="1419"/>
      <c r="H50" s="368" t="s">
        <v>577</v>
      </c>
      <c r="I50" s="1388"/>
      <c r="J50" s="1388"/>
    </row>
    <row r="51" spans="1:19">
      <c r="D51" s="1371"/>
      <c r="E51" s="370" t="s">
        <v>579</v>
      </c>
      <c r="F51" s="1418"/>
      <c r="G51" s="1419"/>
      <c r="H51" s="368" t="s">
        <v>579</v>
      </c>
      <c r="I51" s="1388"/>
      <c r="J51" s="1388"/>
    </row>
    <row r="52" spans="1:19">
      <c r="D52" s="1372"/>
      <c r="E52" s="370" t="s">
        <v>581</v>
      </c>
      <c r="F52" s="1418"/>
      <c r="G52" s="1419"/>
      <c r="H52" s="368" t="s">
        <v>580</v>
      </c>
      <c r="I52" s="1388"/>
      <c r="J52" s="1388"/>
    </row>
    <row r="53" spans="1:19">
      <c r="B53" s="367"/>
    </row>
    <row r="58" spans="1:19">
      <c r="A58" s="2062" t="s">
        <v>68</v>
      </c>
      <c r="B58" s="2062"/>
      <c r="C58" s="2062"/>
      <c r="D58" s="2062"/>
      <c r="E58" s="2062"/>
      <c r="F58" s="2062"/>
      <c r="G58" s="2062"/>
      <c r="H58" s="2062"/>
      <c r="I58" s="2062"/>
      <c r="J58" s="2062"/>
      <c r="K58" s="2062"/>
      <c r="L58" s="2062"/>
      <c r="M58" s="2062"/>
      <c r="N58" s="2062"/>
      <c r="O58" s="2062"/>
      <c r="P58" s="2062"/>
      <c r="Q58" s="2062"/>
      <c r="R58" s="162"/>
      <c r="S58" s="162"/>
    </row>
    <row r="59" spans="1:19" ht="15.75" thickBot="1">
      <c r="A59" s="2078" t="s">
        <v>582</v>
      </c>
      <c r="B59" s="2078"/>
      <c r="C59" s="2078"/>
      <c r="D59" s="2078"/>
      <c r="E59" s="2078"/>
      <c r="F59" s="2078"/>
      <c r="G59" s="2078"/>
      <c r="H59" s="2078"/>
      <c r="I59" s="2078"/>
      <c r="J59" s="2078"/>
      <c r="K59" s="2078"/>
      <c r="L59" s="2078"/>
      <c r="M59" s="2078"/>
      <c r="N59" s="2078"/>
      <c r="O59" s="2078"/>
      <c r="P59" s="2078"/>
      <c r="Q59" s="2078"/>
      <c r="R59" s="2078"/>
      <c r="S59" s="2078"/>
    </row>
    <row r="60" spans="1:19" ht="16.5" thickTop="1" thickBot="1">
      <c r="A60" s="2079" t="s">
        <v>0</v>
      </c>
      <c r="B60" s="2080" t="s">
        <v>28</v>
      </c>
      <c r="C60" s="2080"/>
      <c r="D60" s="2080" t="s">
        <v>45</v>
      </c>
      <c r="E60" s="2080" t="s">
        <v>1</v>
      </c>
      <c r="F60" s="2081" t="s">
        <v>2</v>
      </c>
      <c r="G60" s="2080" t="s">
        <v>3</v>
      </c>
      <c r="H60" s="2080" t="s">
        <v>4</v>
      </c>
      <c r="I60" s="2054" t="s">
        <v>5</v>
      </c>
      <c r="J60" s="2054"/>
      <c r="K60" s="2054"/>
      <c r="L60" s="2054"/>
      <c r="M60" s="2054"/>
      <c r="N60" s="2054"/>
      <c r="O60" s="2054"/>
      <c r="P60" s="2054"/>
      <c r="Q60" s="2054"/>
      <c r="R60" s="2054"/>
      <c r="S60" s="2054"/>
    </row>
    <row r="61" spans="1:19" ht="16.5" thickTop="1" thickBot="1">
      <c r="A61" s="2079"/>
      <c r="B61" s="2080"/>
      <c r="C61" s="2080"/>
      <c r="D61" s="2080"/>
      <c r="E61" s="2080"/>
      <c r="F61" s="2081"/>
      <c r="G61" s="2080"/>
      <c r="H61" s="2080"/>
      <c r="I61" s="163" t="s">
        <v>464</v>
      </c>
      <c r="J61" s="163" t="s">
        <v>465</v>
      </c>
      <c r="K61" s="163" t="s">
        <v>457</v>
      </c>
      <c r="L61" s="163" t="s">
        <v>458</v>
      </c>
      <c r="M61" s="163" t="s">
        <v>459</v>
      </c>
      <c r="N61" s="163" t="s">
        <v>460</v>
      </c>
      <c r="O61" s="163" t="s">
        <v>461</v>
      </c>
      <c r="P61" s="163" t="s">
        <v>462</v>
      </c>
      <c r="Q61" s="2056" t="s">
        <v>463</v>
      </c>
      <c r="R61" s="2056"/>
      <c r="S61" s="164" t="s">
        <v>6</v>
      </c>
    </row>
    <row r="62" spans="1:19" ht="36.75" thickTop="1">
      <c r="A62" s="2079"/>
      <c r="B62" s="2080"/>
      <c r="C62" s="2080"/>
      <c r="D62" s="2080"/>
      <c r="E62" s="2080"/>
      <c r="F62" s="2081"/>
      <c r="G62" s="165" t="s">
        <v>7</v>
      </c>
      <c r="H62" s="2080"/>
      <c r="I62" s="166" t="s">
        <v>69</v>
      </c>
      <c r="J62" s="166" t="s">
        <v>70</v>
      </c>
      <c r="K62" s="166" t="s">
        <v>8</v>
      </c>
      <c r="L62" s="166" t="s">
        <v>71</v>
      </c>
      <c r="M62" s="166" t="s">
        <v>72</v>
      </c>
      <c r="N62" s="166" t="s">
        <v>73</v>
      </c>
      <c r="O62" s="166" t="s">
        <v>74</v>
      </c>
      <c r="P62" s="166" t="s">
        <v>75</v>
      </c>
      <c r="Q62" s="2057" t="s">
        <v>9</v>
      </c>
      <c r="R62" s="2057"/>
      <c r="S62" s="167" t="s">
        <v>6</v>
      </c>
    </row>
    <row r="63" spans="1:19">
      <c r="A63" s="168" t="s">
        <v>433</v>
      </c>
      <c r="B63" s="2051" t="s">
        <v>451</v>
      </c>
      <c r="C63" s="2052"/>
      <c r="D63" s="171" t="s">
        <v>574</v>
      </c>
      <c r="E63" s="169" t="s">
        <v>474</v>
      </c>
      <c r="F63" s="170" t="s">
        <v>10</v>
      </c>
      <c r="G63" s="169">
        <v>2025</v>
      </c>
      <c r="H63" s="171" t="s">
        <v>11</v>
      </c>
      <c r="I63" s="172">
        <v>0</v>
      </c>
      <c r="J63" s="172">
        <v>200000</v>
      </c>
      <c r="K63" s="172">
        <v>12820000</v>
      </c>
      <c r="L63" s="172">
        <v>2180000</v>
      </c>
      <c r="M63" s="172">
        <v>3440000</v>
      </c>
      <c r="N63" s="172">
        <v>0</v>
      </c>
      <c r="O63" s="172">
        <v>0</v>
      </c>
      <c r="P63" s="172">
        <v>0</v>
      </c>
      <c r="Q63" s="2053">
        <v>0</v>
      </c>
      <c r="R63" s="2053"/>
      <c r="S63" s="173">
        <f>J63+K63+L63+M63</f>
        <v>18640000</v>
      </c>
    </row>
    <row r="64" spans="1:19">
      <c r="A64" s="168" t="s">
        <v>433</v>
      </c>
      <c r="B64" s="2051" t="s">
        <v>451</v>
      </c>
      <c r="C64" s="2052"/>
      <c r="D64" s="171" t="s">
        <v>574</v>
      </c>
      <c r="E64" s="169" t="s">
        <v>474</v>
      </c>
      <c r="F64" s="170" t="s">
        <v>10</v>
      </c>
      <c r="G64" s="169">
        <v>2025</v>
      </c>
      <c r="H64" s="171" t="s">
        <v>12</v>
      </c>
      <c r="I64" s="172">
        <v>0</v>
      </c>
      <c r="J64" s="292">
        <v>200000</v>
      </c>
      <c r="K64" s="292">
        <v>12820000</v>
      </c>
      <c r="L64" s="172">
        <v>2180000</v>
      </c>
      <c r="M64" s="172">
        <v>3416000</v>
      </c>
      <c r="N64" s="172">
        <v>0</v>
      </c>
      <c r="O64" s="172">
        <v>0</v>
      </c>
      <c r="P64" s="172">
        <v>0</v>
      </c>
      <c r="Q64" s="2053">
        <v>124000</v>
      </c>
      <c r="R64" s="2053"/>
      <c r="S64" s="173">
        <f>J64+K64+L64+M64+Q64</f>
        <v>18740000</v>
      </c>
    </row>
    <row r="65" spans="1:19">
      <c r="A65" s="168" t="s">
        <v>433</v>
      </c>
      <c r="B65" s="2051" t="s">
        <v>451</v>
      </c>
      <c r="C65" s="2052"/>
      <c r="D65" s="171" t="s">
        <v>574</v>
      </c>
      <c r="E65" s="169" t="s">
        <v>474</v>
      </c>
      <c r="F65" s="170" t="s">
        <v>10</v>
      </c>
      <c r="G65" s="169">
        <v>2025</v>
      </c>
      <c r="H65" s="171" t="s">
        <v>13</v>
      </c>
      <c r="I65" s="172">
        <v>0</v>
      </c>
      <c r="J65" s="172">
        <v>0</v>
      </c>
      <c r="K65" s="172">
        <v>7455051</v>
      </c>
      <c r="L65" s="172">
        <v>1209772</v>
      </c>
      <c r="M65" s="172">
        <v>1282252</v>
      </c>
      <c r="N65" s="172">
        <v>0</v>
      </c>
      <c r="O65" s="172">
        <v>0</v>
      </c>
      <c r="P65" s="172">
        <v>0</v>
      </c>
      <c r="Q65" s="2053">
        <v>13272</v>
      </c>
      <c r="R65" s="2053"/>
      <c r="S65" s="173">
        <f>J65+K65+L65+M65+Q65</f>
        <v>9960347</v>
      </c>
    </row>
    <row r="66" spans="1:19">
      <c r="A66" s="168" t="s">
        <v>433</v>
      </c>
      <c r="B66" s="2051" t="s">
        <v>451</v>
      </c>
      <c r="C66" s="2052"/>
      <c r="D66" s="171" t="s">
        <v>574</v>
      </c>
      <c r="E66" s="169" t="s">
        <v>474</v>
      </c>
      <c r="F66" s="170" t="s">
        <v>10</v>
      </c>
      <c r="G66" s="169">
        <v>2025</v>
      </c>
      <c r="H66" s="171" t="s">
        <v>14</v>
      </c>
      <c r="I66" s="172">
        <v>0</v>
      </c>
      <c r="J66" s="172">
        <v>0</v>
      </c>
      <c r="K66" s="172">
        <v>0</v>
      </c>
      <c r="L66" s="172">
        <v>0</v>
      </c>
      <c r="M66" s="172">
        <v>0</v>
      </c>
      <c r="N66" s="172">
        <v>0</v>
      </c>
      <c r="O66" s="172">
        <v>0</v>
      </c>
      <c r="P66" s="172">
        <v>0</v>
      </c>
      <c r="Q66" s="2053">
        <v>0</v>
      </c>
      <c r="R66" s="2053"/>
      <c r="S66" s="173">
        <v>0</v>
      </c>
    </row>
    <row r="67" spans="1:19">
      <c r="A67" s="168" t="s">
        <v>433</v>
      </c>
      <c r="B67" s="2051" t="s">
        <v>451</v>
      </c>
      <c r="C67" s="2052"/>
      <c r="D67" s="171" t="s">
        <v>574</v>
      </c>
      <c r="E67" s="169"/>
      <c r="F67" s="170" t="s">
        <v>6</v>
      </c>
      <c r="G67" s="169">
        <v>2025</v>
      </c>
      <c r="H67" s="171" t="s">
        <v>11</v>
      </c>
      <c r="I67" s="172">
        <v>0</v>
      </c>
      <c r="J67" s="292">
        <v>200000</v>
      </c>
      <c r="K67" s="172">
        <v>12820000</v>
      </c>
      <c r="L67" s="292">
        <v>2180000</v>
      </c>
      <c r="M67" s="172">
        <v>3416000</v>
      </c>
      <c r="N67" s="172">
        <v>0</v>
      </c>
      <c r="O67" s="172">
        <v>0</v>
      </c>
      <c r="P67" s="172">
        <v>0</v>
      </c>
      <c r="Q67" s="2053">
        <v>0</v>
      </c>
      <c r="R67" s="2053"/>
      <c r="S67" s="173">
        <f>J67+K67+L67+M67+Q67</f>
        <v>18616000</v>
      </c>
    </row>
    <row r="68" spans="1:19">
      <c r="A68" s="168" t="s">
        <v>433</v>
      </c>
      <c r="B68" s="2051" t="s">
        <v>451</v>
      </c>
      <c r="C68" s="2052"/>
      <c r="D68" s="171" t="s">
        <v>574</v>
      </c>
      <c r="E68" s="169"/>
      <c r="F68" s="170" t="s">
        <v>6</v>
      </c>
      <c r="G68" s="169">
        <v>2025</v>
      </c>
      <c r="H68" s="171" t="s">
        <v>12</v>
      </c>
      <c r="I68" s="172">
        <v>0</v>
      </c>
      <c r="J68" s="292">
        <v>200000</v>
      </c>
      <c r="K68" s="172">
        <v>12820000</v>
      </c>
      <c r="L68" s="292">
        <v>2180000</v>
      </c>
      <c r="M68" s="172">
        <v>3416000</v>
      </c>
      <c r="N68" s="172">
        <v>0</v>
      </c>
      <c r="O68" s="172">
        <v>0</v>
      </c>
      <c r="P68" s="172">
        <v>0</v>
      </c>
      <c r="Q68" s="2053">
        <v>124000</v>
      </c>
      <c r="R68" s="2053"/>
      <c r="S68" s="173">
        <f>J68+K68+L68+M68+Q68</f>
        <v>18740000</v>
      </c>
    </row>
    <row r="69" spans="1:19">
      <c r="A69" s="168" t="s">
        <v>433</v>
      </c>
      <c r="B69" s="2051" t="s">
        <v>451</v>
      </c>
      <c r="C69" s="2052"/>
      <c r="D69" s="171" t="s">
        <v>574</v>
      </c>
      <c r="E69" s="169"/>
      <c r="F69" s="170" t="s">
        <v>6</v>
      </c>
      <c r="G69" s="169">
        <v>2025</v>
      </c>
      <c r="H69" s="171" t="s">
        <v>13</v>
      </c>
      <c r="I69" s="172">
        <v>0</v>
      </c>
      <c r="J69" s="172">
        <v>0</v>
      </c>
      <c r="K69" s="172">
        <v>7455051</v>
      </c>
      <c r="L69" s="292">
        <v>1209772</v>
      </c>
      <c r="M69" s="172">
        <v>1282252</v>
      </c>
      <c r="N69" s="172">
        <v>0</v>
      </c>
      <c r="O69" s="172">
        <v>0</v>
      </c>
      <c r="P69" s="172">
        <v>0</v>
      </c>
      <c r="Q69" s="2053">
        <v>13272</v>
      </c>
      <c r="R69" s="2053"/>
      <c r="S69" s="173">
        <f>J69+K69+L69+M69+Q69</f>
        <v>9960347</v>
      </c>
    </row>
    <row r="70" spans="1:19">
      <c r="A70" s="168" t="s">
        <v>433</v>
      </c>
      <c r="B70" s="2051" t="s">
        <v>451</v>
      </c>
      <c r="C70" s="2052"/>
      <c r="D70" s="171" t="s">
        <v>574</v>
      </c>
      <c r="E70" s="169"/>
      <c r="F70" s="170" t="s">
        <v>6</v>
      </c>
      <c r="G70" s="169">
        <v>2025</v>
      </c>
      <c r="H70" s="171" t="s">
        <v>14</v>
      </c>
      <c r="I70" s="172">
        <v>0</v>
      </c>
      <c r="J70" s="172">
        <v>0</v>
      </c>
      <c r="K70" s="172">
        <v>0</v>
      </c>
      <c r="L70" s="172">
        <v>0</v>
      </c>
      <c r="M70" s="172">
        <v>0</v>
      </c>
      <c r="N70" s="172">
        <v>0</v>
      </c>
      <c r="O70" s="172">
        <v>0</v>
      </c>
      <c r="P70" s="172">
        <v>0</v>
      </c>
      <c r="Q70" s="2053">
        <v>0</v>
      </c>
      <c r="R70" s="2053"/>
      <c r="S70" s="173">
        <v>0</v>
      </c>
    </row>
    <row r="71" spans="1:19">
      <c r="A71" s="168" t="s">
        <v>433</v>
      </c>
      <c r="B71" s="2051" t="s">
        <v>451</v>
      </c>
      <c r="C71" s="2052"/>
      <c r="D71" s="171" t="s">
        <v>15</v>
      </c>
      <c r="E71" s="169"/>
      <c r="F71" s="170"/>
      <c r="G71" s="169">
        <v>2025</v>
      </c>
      <c r="H71" s="171"/>
      <c r="I71" s="172">
        <v>0</v>
      </c>
      <c r="J71" s="292">
        <v>200000</v>
      </c>
      <c r="K71" s="172">
        <f>K68-K69</f>
        <v>5364949</v>
      </c>
      <c r="L71" s="172">
        <f>L68-L69</f>
        <v>970228</v>
      </c>
      <c r="M71" s="172">
        <f>M68-M69</f>
        <v>2133748</v>
      </c>
      <c r="N71" s="172">
        <v>0</v>
      </c>
      <c r="O71" s="172">
        <v>0</v>
      </c>
      <c r="P71" s="172">
        <v>0</v>
      </c>
      <c r="Q71" s="2053">
        <f>Q68-Q69</f>
        <v>110728</v>
      </c>
      <c r="R71" s="2053"/>
      <c r="S71" s="173">
        <v>8779753</v>
      </c>
    </row>
    <row r="72" spans="1:19">
      <c r="A72" s="168" t="s">
        <v>433</v>
      </c>
      <c r="B72" s="2051" t="s">
        <v>451</v>
      </c>
      <c r="C72" s="2052"/>
      <c r="D72" s="171" t="s">
        <v>16</v>
      </c>
      <c r="E72" s="169"/>
      <c r="F72" s="170"/>
      <c r="G72" s="169">
        <v>2025</v>
      </c>
      <c r="H72" s="171"/>
      <c r="I72" s="172">
        <v>0</v>
      </c>
      <c r="J72" s="172">
        <v>0</v>
      </c>
      <c r="K72" s="172">
        <v>58</v>
      </c>
      <c r="L72" s="172">
        <v>55</v>
      </c>
      <c r="M72" s="172">
        <v>37.5</v>
      </c>
      <c r="N72" s="172">
        <v>0</v>
      </c>
      <c r="O72" s="172">
        <v>0</v>
      </c>
      <c r="P72" s="172">
        <v>0</v>
      </c>
      <c r="Q72" s="2053">
        <v>11</v>
      </c>
      <c r="R72" s="2053"/>
      <c r="S72" s="173">
        <v>53</v>
      </c>
    </row>
    <row r="75" spans="1:19">
      <c r="D75" s="1370" t="s">
        <v>575</v>
      </c>
      <c r="E75" s="370" t="s">
        <v>577</v>
      </c>
      <c r="F75" s="1418" t="s">
        <v>576</v>
      </c>
      <c r="G75" s="1419"/>
      <c r="H75" s="368" t="s">
        <v>577</v>
      </c>
      <c r="I75" s="1388"/>
      <c r="J75" s="1388"/>
    </row>
    <row r="76" spans="1:19">
      <c r="D76" s="1371"/>
      <c r="E76" s="370" t="s">
        <v>579</v>
      </c>
      <c r="F76" s="1418"/>
      <c r="G76" s="1419"/>
      <c r="H76" s="368" t="s">
        <v>579</v>
      </c>
      <c r="I76" s="1388"/>
      <c r="J76" s="1388"/>
    </row>
    <row r="77" spans="1:19">
      <c r="D77" s="1372"/>
      <c r="E77" s="370" t="s">
        <v>581</v>
      </c>
      <c r="F77" s="1418"/>
      <c r="G77" s="1419"/>
      <c r="H77" s="368" t="s">
        <v>580</v>
      </c>
      <c r="I77" s="1388"/>
      <c r="J77" s="1388"/>
    </row>
    <row r="81" spans="1:18">
      <c r="A81" s="1359" t="s">
        <v>78</v>
      </c>
      <c r="B81" s="1359"/>
      <c r="C81" s="1359"/>
      <c r="D81" s="1359"/>
      <c r="E81" s="1359"/>
      <c r="F81" s="1359"/>
      <c r="G81" s="1359"/>
      <c r="H81" s="1359"/>
      <c r="I81" s="1359"/>
      <c r="J81" s="1359"/>
      <c r="K81" s="1359"/>
      <c r="L81" s="1359"/>
      <c r="M81" s="1359"/>
      <c r="N81" s="1359"/>
      <c r="O81" s="1359"/>
      <c r="P81" s="1359"/>
      <c r="Q81" s="1359"/>
      <c r="R81" s="1359"/>
    </row>
    <row r="82" spans="1:18">
      <c r="A82" s="1360" t="s">
        <v>582</v>
      </c>
      <c r="B82" s="1360"/>
      <c r="C82" s="1360"/>
      <c r="D82" s="1360"/>
      <c r="E82" s="1360"/>
      <c r="F82" s="1360"/>
      <c r="G82" s="1360"/>
      <c r="H82" s="1360"/>
      <c r="I82" s="1360"/>
      <c r="J82" s="1360"/>
      <c r="K82" s="1360"/>
      <c r="L82" s="1360"/>
      <c r="M82" s="1360"/>
      <c r="N82" s="1360"/>
      <c r="O82" s="1360"/>
      <c r="P82" s="1360"/>
      <c r="Q82" s="1360"/>
      <c r="R82" s="1360"/>
    </row>
    <row r="83" spans="1:18" ht="15.75" thickBot="1">
      <c r="A83" s="1361" t="s">
        <v>17</v>
      </c>
      <c r="B83" s="1361"/>
      <c r="C83" s="1361"/>
      <c r="D83" s="1361"/>
      <c r="E83" s="1361"/>
      <c r="F83" s="1361"/>
      <c r="G83" s="1361"/>
      <c r="H83" s="1361"/>
      <c r="I83" s="1361"/>
      <c r="J83" s="1361"/>
      <c r="K83" s="1361"/>
      <c r="L83" s="1361"/>
      <c r="M83" s="1361"/>
      <c r="N83" s="1361"/>
      <c r="O83" s="1361"/>
      <c r="P83" s="1361"/>
      <c r="Q83" s="1361"/>
      <c r="R83" s="1361"/>
    </row>
    <row r="84" spans="1:18" ht="15.75" thickTop="1">
      <c r="A84" s="194" t="s">
        <v>475</v>
      </c>
      <c r="B84" s="1421" t="s">
        <v>19</v>
      </c>
      <c r="C84" s="1421"/>
      <c r="D84" s="1421"/>
      <c r="E84" s="195" t="s">
        <v>20</v>
      </c>
      <c r="F84" s="1422" t="s">
        <v>433</v>
      </c>
      <c r="G84" s="1422"/>
      <c r="H84" s="1422"/>
      <c r="I84" s="1422"/>
      <c r="J84" s="1422"/>
      <c r="K84" s="1422"/>
      <c r="L84" s="1422"/>
      <c r="M84" s="1422"/>
      <c r="N84" s="1422"/>
      <c r="O84" s="1422"/>
      <c r="P84" s="1422"/>
      <c r="Q84" s="1422"/>
      <c r="R84" s="1422"/>
    </row>
    <row r="85" spans="1:18">
      <c r="A85" s="196" t="s">
        <v>476</v>
      </c>
      <c r="B85" s="1424" t="s">
        <v>199</v>
      </c>
      <c r="C85" s="1424"/>
      <c r="D85" s="1424"/>
      <c r="E85" s="197" t="s">
        <v>49</v>
      </c>
      <c r="F85" s="1425" t="s">
        <v>451</v>
      </c>
      <c r="G85" s="1425"/>
      <c r="H85" s="1425"/>
      <c r="I85" s="1425"/>
      <c r="J85" s="1425"/>
      <c r="K85" s="1425"/>
      <c r="L85" s="1425"/>
      <c r="M85" s="1425"/>
      <c r="N85" s="1425"/>
      <c r="O85" s="1425"/>
      <c r="P85" s="1425"/>
      <c r="Q85" s="1425"/>
      <c r="R85" s="1425"/>
    </row>
    <row r="86" spans="1:18">
      <c r="A86" s="2058" t="s">
        <v>79</v>
      </c>
      <c r="B86" s="2059" t="s">
        <v>80</v>
      </c>
      <c r="C86" s="2060" t="s">
        <v>81</v>
      </c>
      <c r="D86" s="1413" t="s">
        <v>51</v>
      </c>
      <c r="E86" s="1413"/>
      <c r="F86" s="1413"/>
      <c r="G86" s="1413" t="s">
        <v>82</v>
      </c>
      <c r="H86" s="1413"/>
      <c r="I86" s="1413"/>
      <c r="J86" s="1413" t="s">
        <v>82</v>
      </c>
      <c r="K86" s="1413"/>
      <c r="L86" s="1413"/>
      <c r="M86" s="1413" t="s">
        <v>82</v>
      </c>
      <c r="N86" s="1413"/>
      <c r="O86" s="1413"/>
      <c r="P86" s="2061" t="s">
        <v>83</v>
      </c>
      <c r="Q86" s="2061"/>
      <c r="R86" s="2061"/>
    </row>
    <row r="87" spans="1:18" ht="54">
      <c r="A87" s="2058"/>
      <c r="B87" s="2059"/>
      <c r="C87" s="2060"/>
      <c r="D87" s="130" t="s">
        <v>479</v>
      </c>
      <c r="E87" s="198" t="s">
        <v>480</v>
      </c>
      <c r="F87" s="133" t="s">
        <v>481</v>
      </c>
      <c r="G87" s="132" t="s">
        <v>482</v>
      </c>
      <c r="H87" s="198" t="s">
        <v>483</v>
      </c>
      <c r="I87" s="199" t="s">
        <v>484</v>
      </c>
      <c r="J87" s="132" t="s">
        <v>485</v>
      </c>
      <c r="K87" s="198" t="s">
        <v>84</v>
      </c>
      <c r="L87" s="199" t="s">
        <v>85</v>
      </c>
      <c r="M87" s="132" t="s">
        <v>86</v>
      </c>
      <c r="N87" s="198" t="s">
        <v>87</v>
      </c>
      <c r="O87" s="199" t="s">
        <v>88</v>
      </c>
      <c r="P87" s="132" t="s">
        <v>89</v>
      </c>
      <c r="Q87" s="198" t="s">
        <v>90</v>
      </c>
      <c r="R87" s="200" t="s">
        <v>91</v>
      </c>
    </row>
    <row r="88" spans="1:18" ht="15.75" thickBot="1">
      <c r="A88" s="201"/>
      <c r="B88" s="135"/>
      <c r="C88" s="135"/>
      <c r="D88" s="135" t="s">
        <v>440</v>
      </c>
      <c r="E88" s="135" t="s">
        <v>441</v>
      </c>
      <c r="F88" s="135" t="s">
        <v>442</v>
      </c>
      <c r="G88" s="135" t="s">
        <v>443</v>
      </c>
      <c r="H88" s="135" t="s">
        <v>444</v>
      </c>
      <c r="I88" s="135" t="s">
        <v>445</v>
      </c>
      <c r="J88" s="135" t="s">
        <v>486</v>
      </c>
      <c r="K88" s="135" t="s">
        <v>446</v>
      </c>
      <c r="L88" s="135" t="s">
        <v>447</v>
      </c>
      <c r="M88" s="135" t="s">
        <v>487</v>
      </c>
      <c r="N88" s="135" t="s">
        <v>488</v>
      </c>
      <c r="O88" s="135" t="s">
        <v>489</v>
      </c>
      <c r="P88" s="135" t="s">
        <v>490</v>
      </c>
      <c r="Q88" s="135" t="s">
        <v>491</v>
      </c>
      <c r="R88" s="136" t="s">
        <v>492</v>
      </c>
    </row>
    <row r="89" spans="1:18" ht="39.75" customHeight="1" thickTop="1">
      <c r="A89" s="1789" t="s">
        <v>92</v>
      </c>
      <c r="B89" s="1789"/>
      <c r="C89" s="137"/>
      <c r="D89" s="138"/>
      <c r="E89" s="137"/>
      <c r="F89" s="138"/>
      <c r="G89" s="137"/>
      <c r="H89" s="138"/>
      <c r="I89" s="139"/>
      <c r="J89" s="137"/>
      <c r="K89" s="138"/>
      <c r="L89" s="139"/>
      <c r="M89" s="137"/>
      <c r="N89" s="138"/>
      <c r="O89" s="139"/>
      <c r="P89" s="137"/>
      <c r="Q89" s="138"/>
      <c r="R89" s="205"/>
    </row>
    <row r="90" spans="1:18" ht="18">
      <c r="A90" s="206" t="s">
        <v>200</v>
      </c>
      <c r="B90" s="207" t="s">
        <v>201</v>
      </c>
      <c r="C90" s="268" t="s">
        <v>178</v>
      </c>
      <c r="D90" s="211">
        <v>12</v>
      </c>
      <c r="E90" s="211">
        <v>16343116</v>
      </c>
      <c r="F90" s="211">
        <v>1361926</v>
      </c>
      <c r="G90" s="269">
        <v>20</v>
      </c>
      <c r="H90" s="211">
        <v>18440000</v>
      </c>
      <c r="I90" s="211">
        <f>H90/G90</f>
        <v>922000</v>
      </c>
      <c r="J90" s="269">
        <v>20</v>
      </c>
      <c r="K90" s="211">
        <v>18540000</v>
      </c>
      <c r="L90" s="211">
        <f>K90/J90</f>
        <v>927000</v>
      </c>
      <c r="M90" s="269">
        <v>20</v>
      </c>
      <c r="N90" s="211">
        <v>9960347</v>
      </c>
      <c r="O90" s="211">
        <f>N90/M90</f>
        <v>498017.35</v>
      </c>
      <c r="P90" s="211">
        <f>O90-F90</f>
        <v>-863908.65</v>
      </c>
      <c r="Q90" s="211">
        <f>O90-I90</f>
        <v>-423982.65</v>
      </c>
      <c r="R90" s="212">
        <f>O90-L90</f>
        <v>-428982.65</v>
      </c>
    </row>
    <row r="91" spans="1:18">
      <c r="A91" s="206" t="s">
        <v>202</v>
      </c>
      <c r="B91" s="207" t="s">
        <v>203</v>
      </c>
      <c r="C91" s="268" t="s">
        <v>178</v>
      </c>
      <c r="D91" s="211"/>
      <c r="E91" s="211">
        <v>0</v>
      </c>
      <c r="F91" s="211"/>
      <c r="G91" s="269">
        <v>2</v>
      </c>
      <c r="H91" s="211">
        <v>100000</v>
      </c>
      <c r="I91" s="211">
        <f t="shared" ref="I91:I92" si="1">H91/G91</f>
        <v>50000</v>
      </c>
      <c r="J91" s="269">
        <v>4</v>
      </c>
      <c r="K91" s="211">
        <v>200000</v>
      </c>
      <c r="L91" s="211">
        <f t="shared" ref="L91" si="2">K91/J91</f>
        <v>50000</v>
      </c>
      <c r="M91" s="269">
        <v>4</v>
      </c>
      <c r="N91" s="211">
        <v>0</v>
      </c>
      <c r="O91" s="269">
        <v>0</v>
      </c>
      <c r="P91" s="211">
        <f t="shared" ref="P91" si="3">O91-F91</f>
        <v>0</v>
      </c>
      <c r="Q91" s="211">
        <f t="shared" ref="Q91:Q93" si="4">O91-I91</f>
        <v>-50000</v>
      </c>
      <c r="R91" s="212">
        <f t="shared" ref="R91:R92" si="5">O91-L91</f>
        <v>-50000</v>
      </c>
    </row>
    <row r="92" spans="1:18">
      <c r="A92" s="206" t="s">
        <v>204</v>
      </c>
      <c r="B92" s="207" t="s">
        <v>205</v>
      </c>
      <c r="C92" s="268" t="s">
        <v>178</v>
      </c>
      <c r="D92" s="211">
        <v>2</v>
      </c>
      <c r="E92" s="211">
        <v>197472</v>
      </c>
      <c r="F92" s="211">
        <v>98736</v>
      </c>
      <c r="G92" s="269">
        <v>2</v>
      </c>
      <c r="H92" s="211">
        <v>100000</v>
      </c>
      <c r="I92" s="211">
        <f t="shared" si="1"/>
        <v>50000</v>
      </c>
      <c r="J92" s="269"/>
      <c r="K92" s="211"/>
      <c r="L92" s="211"/>
      <c r="M92" s="269">
        <v>0</v>
      </c>
      <c r="N92" s="211">
        <v>0</v>
      </c>
      <c r="O92" s="269"/>
      <c r="P92" s="211">
        <v>-863908.65</v>
      </c>
      <c r="Q92" s="211">
        <f t="shared" si="4"/>
        <v>-50000</v>
      </c>
      <c r="R92" s="212">
        <f t="shared" si="5"/>
        <v>0</v>
      </c>
    </row>
    <row r="93" spans="1:18">
      <c r="A93" s="206" t="s">
        <v>97</v>
      </c>
      <c r="B93" s="207" t="s">
        <v>6</v>
      </c>
      <c r="C93" s="268"/>
      <c r="D93" s="211"/>
      <c r="E93" s="211">
        <v>16540588</v>
      </c>
      <c r="F93" s="211"/>
      <c r="G93" s="269"/>
      <c r="H93" s="211">
        <v>18640000</v>
      </c>
      <c r="I93" s="211"/>
      <c r="J93" s="269"/>
      <c r="K93" s="211">
        <v>18740000</v>
      </c>
      <c r="L93" s="269"/>
      <c r="M93" s="269"/>
      <c r="N93" s="211">
        <v>5133375</v>
      </c>
      <c r="O93" s="269"/>
      <c r="P93" s="211">
        <f>O93-F93</f>
        <v>0</v>
      </c>
      <c r="Q93" s="211">
        <f t="shared" si="4"/>
        <v>0</v>
      </c>
      <c r="R93" s="270"/>
    </row>
    <row r="94" spans="1:18" ht="39.75" customHeight="1">
      <c r="A94" s="1789" t="s">
        <v>98</v>
      </c>
      <c r="B94" s="1789"/>
      <c r="C94" s="137"/>
      <c r="D94" s="138"/>
      <c r="E94" s="137"/>
      <c r="F94" s="138"/>
      <c r="G94" s="137"/>
      <c r="H94" s="138"/>
      <c r="I94" s="139"/>
      <c r="J94" s="137"/>
      <c r="K94" s="138"/>
      <c r="L94" s="139"/>
      <c r="M94" s="137"/>
      <c r="N94" s="138"/>
      <c r="O94" s="139"/>
      <c r="P94" s="137"/>
      <c r="Q94" s="138"/>
      <c r="R94" s="205"/>
    </row>
    <row r="97" spans="1:19">
      <c r="D97" s="1370" t="s">
        <v>575</v>
      </c>
      <c r="E97" s="370" t="s">
        <v>577</v>
      </c>
      <c r="F97" s="1418" t="s">
        <v>576</v>
      </c>
      <c r="G97" s="1419"/>
      <c r="H97" s="368" t="s">
        <v>577</v>
      </c>
      <c r="I97" s="1388"/>
      <c r="J97" s="1388"/>
    </row>
    <row r="98" spans="1:19">
      <c r="D98" s="1371"/>
      <c r="E98" s="370" t="s">
        <v>579</v>
      </c>
      <c r="F98" s="1418"/>
      <c r="G98" s="1419"/>
      <c r="H98" s="368" t="s">
        <v>579</v>
      </c>
      <c r="I98" s="1388"/>
      <c r="J98" s="1388"/>
    </row>
    <row r="99" spans="1:19">
      <c r="D99" s="1372"/>
      <c r="E99" s="370" t="s">
        <v>581</v>
      </c>
      <c r="F99" s="1418"/>
      <c r="G99" s="1419"/>
      <c r="H99" s="368" t="s">
        <v>580</v>
      </c>
      <c r="I99" s="1388"/>
      <c r="J99" s="1388"/>
    </row>
    <row r="104" spans="1:19">
      <c r="A104" s="161"/>
      <c r="B104" s="162"/>
      <c r="C104" s="162"/>
      <c r="D104" s="162"/>
      <c r="E104" s="162"/>
      <c r="F104" s="162"/>
      <c r="G104" s="162"/>
      <c r="H104" s="162"/>
      <c r="I104" s="162"/>
      <c r="J104" s="162"/>
      <c r="K104" s="162"/>
      <c r="L104" s="162"/>
      <c r="M104" s="162"/>
      <c r="N104" s="162"/>
      <c r="O104" s="162"/>
      <c r="P104" s="162"/>
      <c r="Q104" s="162"/>
      <c r="R104" s="162"/>
      <c r="S104" s="162"/>
    </row>
    <row r="105" spans="1:19">
      <c r="A105" s="2062" t="s">
        <v>146</v>
      </c>
      <c r="B105" s="2062"/>
      <c r="C105" s="2062"/>
      <c r="D105" s="2062"/>
      <c r="E105" s="2062"/>
      <c r="F105" s="2062"/>
      <c r="G105" s="2062"/>
      <c r="H105" s="2062"/>
      <c r="I105" s="2062"/>
      <c r="J105" s="2062"/>
      <c r="K105" s="2062"/>
      <c r="L105" s="2062"/>
      <c r="M105" s="2062"/>
      <c r="N105" s="2062"/>
      <c r="O105" s="2062"/>
      <c r="P105" s="2062"/>
      <c r="Q105" s="2062"/>
      <c r="R105" s="2062"/>
      <c r="S105" s="2062"/>
    </row>
    <row r="106" spans="1:19" ht="15.75" thickBot="1">
      <c r="A106" s="2078" t="s">
        <v>582</v>
      </c>
      <c r="B106" s="2078"/>
      <c r="C106" s="2078"/>
      <c r="D106" s="2078"/>
      <c r="E106" s="2078"/>
      <c r="F106" s="2078"/>
      <c r="G106" s="2078"/>
      <c r="H106" s="2078"/>
      <c r="I106" s="2078"/>
      <c r="J106" s="2078"/>
      <c r="K106" s="2078"/>
      <c r="L106" s="2078"/>
      <c r="M106" s="2078"/>
      <c r="N106" s="2078"/>
      <c r="O106" s="2078"/>
      <c r="P106" s="2078"/>
      <c r="Q106" s="2078"/>
      <c r="R106" s="2078"/>
      <c r="S106" s="2078"/>
    </row>
    <row r="107" spans="1:19" ht="16.5" thickTop="1" thickBot="1">
      <c r="A107" s="2079" t="s">
        <v>0</v>
      </c>
      <c r="B107" s="2080" t="s">
        <v>28</v>
      </c>
      <c r="C107" s="2080" t="s">
        <v>45</v>
      </c>
      <c r="D107" s="2080" t="s">
        <v>147</v>
      </c>
      <c r="E107" s="2081" t="s">
        <v>80</v>
      </c>
      <c r="F107" s="2081"/>
      <c r="G107" s="2080" t="s">
        <v>46</v>
      </c>
      <c r="H107" s="2080" t="s">
        <v>148</v>
      </c>
      <c r="I107" s="2054" t="s">
        <v>5</v>
      </c>
      <c r="J107" s="2054"/>
      <c r="K107" s="2054"/>
      <c r="L107" s="2054"/>
      <c r="M107" s="2054"/>
      <c r="N107" s="2054"/>
      <c r="O107" s="2054"/>
      <c r="P107" s="2054"/>
      <c r="Q107" s="2054"/>
      <c r="R107" s="2054"/>
      <c r="S107" s="2054"/>
    </row>
    <row r="108" spans="1:19" ht="16.5" thickTop="1" thickBot="1">
      <c r="A108" s="2079"/>
      <c r="B108" s="2080"/>
      <c r="C108" s="2080"/>
      <c r="D108" s="2080"/>
      <c r="E108" s="2081"/>
      <c r="F108" s="2081"/>
      <c r="G108" s="2080"/>
      <c r="H108" s="2080"/>
      <c r="I108" s="2055" t="s">
        <v>6</v>
      </c>
      <c r="J108" s="163" t="s">
        <v>464</v>
      </c>
      <c r="K108" s="163" t="s">
        <v>465</v>
      </c>
      <c r="L108" s="163" t="s">
        <v>457</v>
      </c>
      <c r="M108" s="163" t="s">
        <v>458</v>
      </c>
      <c r="N108" s="163" t="s">
        <v>459</v>
      </c>
      <c r="O108" s="2056" t="s">
        <v>460</v>
      </c>
      <c r="P108" s="2056"/>
      <c r="Q108" s="163" t="s">
        <v>461</v>
      </c>
      <c r="R108" s="163" t="s">
        <v>462</v>
      </c>
      <c r="S108" s="164" t="s">
        <v>463</v>
      </c>
    </row>
    <row r="109" spans="1:19" ht="36.75" thickTop="1">
      <c r="A109" s="2079"/>
      <c r="B109" s="2080"/>
      <c r="C109" s="2080"/>
      <c r="D109" s="2080"/>
      <c r="E109" s="2081"/>
      <c r="F109" s="2081"/>
      <c r="G109" s="2080"/>
      <c r="H109" s="2080"/>
      <c r="I109" s="2055"/>
      <c r="J109" s="166" t="s">
        <v>467</v>
      </c>
      <c r="K109" s="166" t="s">
        <v>468</v>
      </c>
      <c r="L109" s="166" t="s">
        <v>8</v>
      </c>
      <c r="M109" s="166" t="s">
        <v>469</v>
      </c>
      <c r="N109" s="166" t="s">
        <v>470</v>
      </c>
      <c r="O109" s="2057" t="s">
        <v>471</v>
      </c>
      <c r="P109" s="2057"/>
      <c r="Q109" s="166" t="s">
        <v>472</v>
      </c>
      <c r="R109" s="166" t="s">
        <v>473</v>
      </c>
      <c r="S109" s="213" t="s">
        <v>149</v>
      </c>
    </row>
    <row r="110" spans="1:19">
      <c r="A110" s="168" t="s">
        <v>433</v>
      </c>
      <c r="B110" s="169" t="s">
        <v>451</v>
      </c>
      <c r="C110" s="170" t="s">
        <v>199</v>
      </c>
      <c r="D110" s="169" t="s">
        <v>200</v>
      </c>
      <c r="E110" s="2063" t="s">
        <v>201</v>
      </c>
      <c r="F110" s="2063"/>
      <c r="G110" s="171" t="s">
        <v>11</v>
      </c>
      <c r="H110" s="214">
        <v>20</v>
      </c>
      <c r="I110" s="172">
        <v>18440000</v>
      </c>
      <c r="J110" s="172">
        <v>0</v>
      </c>
      <c r="K110" s="172">
        <v>0</v>
      </c>
      <c r="L110" s="172">
        <v>12820000</v>
      </c>
      <c r="M110" s="172">
        <v>2180000</v>
      </c>
      <c r="N110" s="172">
        <v>3440000</v>
      </c>
      <c r="O110" s="2053">
        <v>0</v>
      </c>
      <c r="P110" s="2053"/>
      <c r="Q110" s="172">
        <v>0</v>
      </c>
      <c r="R110" s="172">
        <v>0</v>
      </c>
      <c r="S110" s="173">
        <v>0</v>
      </c>
    </row>
    <row r="111" spans="1:19">
      <c r="A111" s="168" t="s">
        <v>433</v>
      </c>
      <c r="B111" s="169" t="s">
        <v>451</v>
      </c>
      <c r="C111" s="170" t="s">
        <v>199</v>
      </c>
      <c r="D111" s="169" t="s">
        <v>200</v>
      </c>
      <c r="E111" s="2063" t="s">
        <v>201</v>
      </c>
      <c r="F111" s="2063"/>
      <c r="G111" s="171" t="s">
        <v>12</v>
      </c>
      <c r="H111" s="214">
        <v>20</v>
      </c>
      <c r="I111" s="172">
        <v>18540000</v>
      </c>
      <c r="J111" s="172">
        <v>0</v>
      </c>
      <c r="K111" s="172">
        <v>0</v>
      </c>
      <c r="L111" s="172">
        <v>12820000</v>
      </c>
      <c r="M111" s="172">
        <v>2180000</v>
      </c>
      <c r="N111" s="172">
        <v>3416000</v>
      </c>
      <c r="O111" s="2053">
        <v>0</v>
      </c>
      <c r="P111" s="2053"/>
      <c r="Q111" s="172">
        <v>0</v>
      </c>
      <c r="R111" s="172">
        <v>0</v>
      </c>
      <c r="S111" s="173">
        <v>124000</v>
      </c>
    </row>
    <row r="112" spans="1:19">
      <c r="A112" s="168" t="s">
        <v>433</v>
      </c>
      <c r="B112" s="169" t="s">
        <v>451</v>
      </c>
      <c r="C112" s="170" t="s">
        <v>199</v>
      </c>
      <c r="D112" s="169" t="s">
        <v>200</v>
      </c>
      <c r="E112" s="2063" t="s">
        <v>201</v>
      </c>
      <c r="F112" s="2063"/>
      <c r="G112" s="171" t="s">
        <v>13</v>
      </c>
      <c r="H112" s="214">
        <v>20</v>
      </c>
      <c r="I112" s="172">
        <v>9960347</v>
      </c>
      <c r="J112" s="172">
        <v>0</v>
      </c>
      <c r="K112" s="172">
        <v>0</v>
      </c>
      <c r="L112" s="172">
        <v>7455051</v>
      </c>
      <c r="M112" s="172">
        <v>1209772</v>
      </c>
      <c r="N112" s="172">
        <v>1282252</v>
      </c>
      <c r="O112" s="2053">
        <v>0</v>
      </c>
      <c r="P112" s="2053"/>
      <c r="Q112" s="172">
        <v>0</v>
      </c>
      <c r="R112" s="172">
        <v>0</v>
      </c>
      <c r="S112" s="173">
        <v>13727</v>
      </c>
    </row>
    <row r="113" spans="1:19">
      <c r="A113" s="168" t="s">
        <v>433</v>
      </c>
      <c r="B113" s="169" t="s">
        <v>451</v>
      </c>
      <c r="C113" s="170" t="s">
        <v>199</v>
      </c>
      <c r="D113" s="169" t="s">
        <v>202</v>
      </c>
      <c r="E113" s="2063" t="s">
        <v>203</v>
      </c>
      <c r="F113" s="2063"/>
      <c r="G113" s="171" t="s">
        <v>11</v>
      </c>
      <c r="H113" s="214">
        <v>2</v>
      </c>
      <c r="I113" s="172">
        <v>200000</v>
      </c>
      <c r="J113" s="172">
        <v>0</v>
      </c>
      <c r="K113" s="172">
        <v>200000</v>
      </c>
      <c r="L113" s="172">
        <v>0</v>
      </c>
      <c r="M113" s="172">
        <v>0</v>
      </c>
      <c r="N113" s="172">
        <v>0</v>
      </c>
      <c r="O113" s="2053">
        <v>0</v>
      </c>
      <c r="P113" s="2053"/>
      <c r="Q113" s="172">
        <v>0</v>
      </c>
      <c r="R113" s="172">
        <v>0</v>
      </c>
      <c r="S113" s="173">
        <v>0</v>
      </c>
    </row>
    <row r="114" spans="1:19">
      <c r="A114" s="168" t="s">
        <v>433</v>
      </c>
      <c r="B114" s="169" t="s">
        <v>451</v>
      </c>
      <c r="C114" s="170" t="s">
        <v>199</v>
      </c>
      <c r="D114" s="169" t="s">
        <v>202</v>
      </c>
      <c r="E114" s="2063" t="s">
        <v>203</v>
      </c>
      <c r="F114" s="2063"/>
      <c r="G114" s="171" t="s">
        <v>12</v>
      </c>
      <c r="H114" s="214">
        <v>2</v>
      </c>
      <c r="I114" s="172">
        <v>200000</v>
      </c>
      <c r="J114" s="172">
        <v>0</v>
      </c>
      <c r="K114" s="172">
        <v>200000</v>
      </c>
      <c r="L114" s="172">
        <v>0</v>
      </c>
      <c r="M114" s="172">
        <v>0</v>
      </c>
      <c r="N114" s="172">
        <v>0</v>
      </c>
      <c r="O114" s="2053">
        <v>0</v>
      </c>
      <c r="P114" s="2053"/>
      <c r="Q114" s="172">
        <v>0</v>
      </c>
      <c r="R114" s="172">
        <v>0</v>
      </c>
      <c r="S114" s="173">
        <v>0</v>
      </c>
    </row>
    <row r="115" spans="1:19">
      <c r="A115" s="168" t="s">
        <v>433</v>
      </c>
      <c r="B115" s="169" t="s">
        <v>451</v>
      </c>
      <c r="C115" s="170" t="s">
        <v>199</v>
      </c>
      <c r="D115" s="169" t="s">
        <v>202</v>
      </c>
      <c r="E115" s="2063" t="s">
        <v>203</v>
      </c>
      <c r="F115" s="2063"/>
      <c r="G115" s="171" t="s">
        <v>13</v>
      </c>
      <c r="H115" s="214">
        <v>0</v>
      </c>
      <c r="I115" s="172">
        <v>0</v>
      </c>
      <c r="J115" s="172">
        <v>0</v>
      </c>
      <c r="K115" s="172">
        <v>0</v>
      </c>
      <c r="L115" s="172">
        <v>0</v>
      </c>
      <c r="M115" s="172">
        <v>0</v>
      </c>
      <c r="N115" s="172">
        <v>0</v>
      </c>
      <c r="O115" s="2053">
        <v>0</v>
      </c>
      <c r="P115" s="2053"/>
      <c r="Q115" s="172">
        <v>0</v>
      </c>
      <c r="R115" s="172">
        <v>0</v>
      </c>
      <c r="S115" s="173">
        <v>0</v>
      </c>
    </row>
    <row r="116" spans="1:19">
      <c r="A116" s="168" t="s">
        <v>433</v>
      </c>
      <c r="B116" s="169" t="s">
        <v>451</v>
      </c>
      <c r="C116" s="170" t="s">
        <v>199</v>
      </c>
      <c r="D116" s="169" t="s">
        <v>204</v>
      </c>
      <c r="E116" s="2063" t="s">
        <v>205</v>
      </c>
      <c r="F116" s="2063"/>
      <c r="G116" s="171" t="s">
        <v>11</v>
      </c>
      <c r="H116" s="214">
        <v>0</v>
      </c>
      <c r="I116" s="292">
        <v>0</v>
      </c>
      <c r="J116" s="172">
        <v>0</v>
      </c>
      <c r="K116" s="292">
        <v>0</v>
      </c>
      <c r="L116" s="172">
        <v>0</v>
      </c>
      <c r="M116" s="172">
        <v>0</v>
      </c>
      <c r="N116" s="172">
        <v>0</v>
      </c>
      <c r="O116" s="2053">
        <v>0</v>
      </c>
      <c r="P116" s="2053"/>
      <c r="Q116" s="172">
        <v>0</v>
      </c>
      <c r="R116" s="172">
        <v>0</v>
      </c>
      <c r="S116" s="173">
        <v>0</v>
      </c>
    </row>
    <row r="117" spans="1:19">
      <c r="A117" s="168" t="s">
        <v>433</v>
      </c>
      <c r="B117" s="169" t="s">
        <v>451</v>
      </c>
      <c r="C117" s="170" t="s">
        <v>199</v>
      </c>
      <c r="D117" s="169" t="s">
        <v>204</v>
      </c>
      <c r="E117" s="2063" t="s">
        <v>205</v>
      </c>
      <c r="F117" s="2063"/>
      <c r="G117" s="171" t="s">
        <v>12</v>
      </c>
      <c r="H117" s="214">
        <v>0</v>
      </c>
      <c r="I117" s="292">
        <v>0</v>
      </c>
      <c r="J117" s="172">
        <v>0</v>
      </c>
      <c r="K117" s="292">
        <v>0</v>
      </c>
      <c r="L117" s="172">
        <v>0</v>
      </c>
      <c r="M117" s="172">
        <v>0</v>
      </c>
      <c r="N117" s="172">
        <v>0</v>
      </c>
      <c r="O117" s="2053">
        <v>0</v>
      </c>
      <c r="P117" s="2053"/>
      <c r="Q117" s="172">
        <v>0</v>
      </c>
      <c r="R117" s="172">
        <v>0</v>
      </c>
      <c r="S117" s="173">
        <v>0</v>
      </c>
    </row>
    <row r="118" spans="1:19">
      <c r="A118" s="168" t="s">
        <v>433</v>
      </c>
      <c r="B118" s="169" t="s">
        <v>451</v>
      </c>
      <c r="C118" s="170" t="s">
        <v>199</v>
      </c>
      <c r="D118" s="169" t="s">
        <v>204</v>
      </c>
      <c r="E118" s="2063" t="s">
        <v>205</v>
      </c>
      <c r="F118" s="2063"/>
      <c r="G118" s="171" t="s">
        <v>13</v>
      </c>
      <c r="H118" s="214">
        <v>0</v>
      </c>
      <c r="I118" s="172">
        <v>0</v>
      </c>
      <c r="J118" s="172">
        <v>0</v>
      </c>
      <c r="K118" s="172">
        <v>0</v>
      </c>
      <c r="L118" s="172">
        <v>0</v>
      </c>
      <c r="M118" s="172">
        <v>0</v>
      </c>
      <c r="N118" s="172">
        <v>0</v>
      </c>
      <c r="O118" s="2053">
        <v>0</v>
      </c>
      <c r="P118" s="2053"/>
      <c r="Q118" s="172">
        <v>0</v>
      </c>
      <c r="R118" s="172">
        <v>0</v>
      </c>
      <c r="S118" s="173">
        <v>0</v>
      </c>
    </row>
    <row r="119" spans="1:19">
      <c r="A119" s="168"/>
      <c r="B119" s="169"/>
      <c r="C119" s="170"/>
      <c r="D119" s="169"/>
      <c r="E119" s="2063" t="s">
        <v>150</v>
      </c>
      <c r="F119" s="2063"/>
      <c r="G119" s="171" t="s">
        <v>11</v>
      </c>
      <c r="H119" s="214"/>
      <c r="I119" s="172">
        <v>18640000</v>
      </c>
      <c r="J119" s="172">
        <v>0</v>
      </c>
      <c r="K119" s="172">
        <v>200000</v>
      </c>
      <c r="L119" s="172">
        <v>12820000</v>
      </c>
      <c r="M119" s="172">
        <v>2180000</v>
      </c>
      <c r="N119" s="172">
        <v>3440000</v>
      </c>
      <c r="O119" s="2053">
        <v>0</v>
      </c>
      <c r="P119" s="2053"/>
      <c r="Q119" s="172">
        <v>0</v>
      </c>
      <c r="R119" s="172">
        <v>0</v>
      </c>
      <c r="S119" s="173">
        <v>0</v>
      </c>
    </row>
    <row r="120" spans="1:19">
      <c r="A120" s="168"/>
      <c r="B120" s="169"/>
      <c r="C120" s="170"/>
      <c r="D120" s="169"/>
      <c r="E120" s="2063" t="s">
        <v>150</v>
      </c>
      <c r="F120" s="2063"/>
      <c r="G120" s="171" t="s">
        <v>12</v>
      </c>
      <c r="H120" s="214"/>
      <c r="I120" s="172">
        <v>18740000</v>
      </c>
      <c r="J120" s="172">
        <v>0</v>
      </c>
      <c r="K120" s="172">
        <v>200000</v>
      </c>
      <c r="L120" s="172">
        <v>12820000</v>
      </c>
      <c r="M120" s="172">
        <v>2180000</v>
      </c>
      <c r="N120" s="172">
        <v>3416000</v>
      </c>
      <c r="O120" s="2053">
        <v>0</v>
      </c>
      <c r="P120" s="2053"/>
      <c r="Q120" s="172">
        <v>0</v>
      </c>
      <c r="R120" s="172">
        <v>0</v>
      </c>
      <c r="S120" s="173">
        <v>124000</v>
      </c>
    </row>
    <row r="121" spans="1:19">
      <c r="A121" s="168"/>
      <c r="B121" s="169"/>
      <c r="C121" s="170"/>
      <c r="D121" s="169"/>
      <c r="E121" s="2063" t="s">
        <v>150</v>
      </c>
      <c r="F121" s="2063"/>
      <c r="G121" s="171" t="s">
        <v>13</v>
      </c>
      <c r="H121" s="214"/>
      <c r="I121" s="292">
        <v>9960347</v>
      </c>
      <c r="J121" s="172">
        <v>0</v>
      </c>
      <c r="K121" s="172">
        <v>0</v>
      </c>
      <c r="L121" s="172">
        <v>7455051</v>
      </c>
      <c r="M121" s="172">
        <v>1209772</v>
      </c>
      <c r="N121" s="172">
        <v>1282252</v>
      </c>
      <c r="O121" s="2053">
        <v>0</v>
      </c>
      <c r="P121" s="2053"/>
      <c r="Q121" s="172">
        <v>0</v>
      </c>
      <c r="R121" s="172">
        <v>0</v>
      </c>
      <c r="S121" s="173">
        <v>13727</v>
      </c>
    </row>
    <row r="124" spans="1:19">
      <c r="D124" s="1370" t="s">
        <v>575</v>
      </c>
      <c r="E124" s="370" t="s">
        <v>678</v>
      </c>
      <c r="F124" s="1418" t="s">
        <v>576</v>
      </c>
      <c r="G124" s="1419"/>
      <c r="H124" s="368" t="s">
        <v>577</v>
      </c>
      <c r="I124" s="1388"/>
      <c r="J124" s="1388"/>
    </row>
    <row r="125" spans="1:19">
      <c r="D125" s="1371"/>
      <c r="E125" s="370" t="s">
        <v>579</v>
      </c>
      <c r="F125" s="1418"/>
      <c r="G125" s="1419"/>
      <c r="H125" s="368" t="s">
        <v>579</v>
      </c>
      <c r="I125" s="1388"/>
      <c r="J125" s="1388"/>
    </row>
    <row r="126" spans="1:19">
      <c r="D126" s="1372"/>
      <c r="E126" s="370" t="s">
        <v>581</v>
      </c>
      <c r="F126" s="1418"/>
      <c r="G126" s="1419"/>
      <c r="H126" s="368" t="s">
        <v>580</v>
      </c>
      <c r="I126" s="1388"/>
      <c r="J126" s="1388"/>
    </row>
    <row r="132" spans="1:11" ht="15.75" thickBot="1">
      <c r="A132" s="2062" t="s">
        <v>99</v>
      </c>
      <c r="B132" s="2062"/>
      <c r="C132" s="2062"/>
      <c r="D132" s="2062"/>
      <c r="E132" s="2062"/>
      <c r="F132" s="2062"/>
      <c r="G132" s="2062"/>
      <c r="H132" s="2062"/>
      <c r="I132" s="2062"/>
      <c r="J132" s="2062"/>
      <c r="K132" s="2062"/>
    </row>
    <row r="133" spans="1:11" ht="33" customHeight="1" thickTop="1">
      <c r="A133" s="215" t="s">
        <v>100</v>
      </c>
      <c r="B133" s="216" t="s">
        <v>101</v>
      </c>
      <c r="C133" s="216" t="s">
        <v>102</v>
      </c>
      <c r="D133" s="216" t="s">
        <v>103</v>
      </c>
      <c r="E133" s="216" t="s">
        <v>104</v>
      </c>
      <c r="F133" s="216" t="s">
        <v>105</v>
      </c>
      <c r="G133" s="216" t="s">
        <v>106</v>
      </c>
      <c r="H133" s="217">
        <v>2022</v>
      </c>
      <c r="I133" s="217">
        <v>2023</v>
      </c>
      <c r="J133" s="217">
        <v>2024</v>
      </c>
      <c r="K133" s="218">
        <v>2025</v>
      </c>
    </row>
    <row r="134" spans="1:11" ht="36">
      <c r="A134" s="219" t="s">
        <v>433</v>
      </c>
      <c r="B134" s="220" t="s">
        <v>451</v>
      </c>
      <c r="C134" s="221" t="s">
        <v>199</v>
      </c>
      <c r="D134" s="220"/>
      <c r="E134" s="220" t="s">
        <v>200</v>
      </c>
      <c r="F134" s="222" t="s">
        <v>201</v>
      </c>
      <c r="G134" s="223" t="s">
        <v>107</v>
      </c>
      <c r="H134" s="224">
        <v>37</v>
      </c>
      <c r="I134" s="224">
        <v>25</v>
      </c>
      <c r="J134" s="224">
        <v>25</v>
      </c>
      <c r="K134" s="225">
        <v>20</v>
      </c>
    </row>
    <row r="135" spans="1:11" ht="36">
      <c r="A135" s="219" t="s">
        <v>433</v>
      </c>
      <c r="B135" s="220" t="s">
        <v>451</v>
      </c>
      <c r="C135" s="221" t="s">
        <v>199</v>
      </c>
      <c r="D135" s="220"/>
      <c r="E135" s="220" t="s">
        <v>200</v>
      </c>
      <c r="F135" s="222" t="s">
        <v>201</v>
      </c>
      <c r="G135" s="222" t="s">
        <v>108</v>
      </c>
      <c r="H135" s="224">
        <v>15600000</v>
      </c>
      <c r="I135" s="224">
        <v>15560000</v>
      </c>
      <c r="J135" s="224">
        <v>17940000</v>
      </c>
      <c r="K135" s="226">
        <v>18440000</v>
      </c>
    </row>
    <row r="136" spans="1:11" ht="36">
      <c r="A136" s="219" t="s">
        <v>433</v>
      </c>
      <c r="B136" s="220" t="s">
        <v>451</v>
      </c>
      <c r="C136" s="221" t="s">
        <v>199</v>
      </c>
      <c r="D136" s="220"/>
      <c r="E136" s="220" t="s">
        <v>200</v>
      </c>
      <c r="F136" s="222" t="s">
        <v>201</v>
      </c>
      <c r="G136" s="222" t="s">
        <v>109</v>
      </c>
      <c r="H136" s="224">
        <v>421622</v>
      </c>
      <c r="I136" s="224">
        <v>622400</v>
      </c>
      <c r="J136" s="224">
        <v>717600</v>
      </c>
      <c r="K136" s="226">
        <f>K135/K134</f>
        <v>922000</v>
      </c>
    </row>
    <row r="137" spans="1:11" ht="48">
      <c r="A137" s="219"/>
      <c r="B137" s="220"/>
      <c r="C137" s="221"/>
      <c r="D137" s="220"/>
      <c r="E137" s="220"/>
      <c r="F137" s="227" t="s">
        <v>110</v>
      </c>
      <c r="G137" s="228"/>
      <c r="H137" s="229"/>
      <c r="I137" s="229">
        <v>200778</v>
      </c>
      <c r="J137" s="229">
        <v>95200</v>
      </c>
      <c r="K137" s="230">
        <f>K136-J136</f>
        <v>204400</v>
      </c>
    </row>
    <row r="138" spans="1:11" ht="36">
      <c r="A138" s="219" t="s">
        <v>433</v>
      </c>
      <c r="B138" s="220" t="s">
        <v>451</v>
      </c>
      <c r="C138" s="221" t="s">
        <v>199</v>
      </c>
      <c r="D138" s="220"/>
      <c r="E138" s="220" t="s">
        <v>200</v>
      </c>
      <c r="F138" s="222" t="s">
        <v>201</v>
      </c>
      <c r="G138" s="223" t="s">
        <v>111</v>
      </c>
      <c r="H138" s="224">
        <v>37</v>
      </c>
      <c r="I138" s="224">
        <v>22</v>
      </c>
      <c r="J138" s="224">
        <v>20</v>
      </c>
      <c r="K138" s="226">
        <v>20</v>
      </c>
    </row>
    <row r="139" spans="1:11" ht="36">
      <c r="A139" s="219" t="s">
        <v>433</v>
      </c>
      <c r="B139" s="220" t="s">
        <v>451</v>
      </c>
      <c r="C139" s="221" t="s">
        <v>199</v>
      </c>
      <c r="D139" s="220"/>
      <c r="E139" s="220" t="s">
        <v>200</v>
      </c>
      <c r="F139" s="222" t="s">
        <v>201</v>
      </c>
      <c r="G139" s="222" t="s">
        <v>112</v>
      </c>
      <c r="H139" s="224">
        <v>12965000</v>
      </c>
      <c r="I139" s="224">
        <v>16460000</v>
      </c>
      <c r="J139" s="224">
        <v>18085000</v>
      </c>
      <c r="K139" s="226">
        <v>18540000</v>
      </c>
    </row>
    <row r="140" spans="1:11" ht="36">
      <c r="A140" s="219" t="s">
        <v>433</v>
      </c>
      <c r="B140" s="220" t="s">
        <v>451</v>
      </c>
      <c r="C140" s="221" t="s">
        <v>199</v>
      </c>
      <c r="D140" s="220"/>
      <c r="E140" s="220" t="s">
        <v>200</v>
      </c>
      <c r="F140" s="222" t="s">
        <v>201</v>
      </c>
      <c r="G140" s="222" t="s">
        <v>113</v>
      </c>
      <c r="H140" s="224">
        <v>350405</v>
      </c>
      <c r="I140" s="224">
        <v>748182</v>
      </c>
      <c r="J140" s="224">
        <v>904250</v>
      </c>
      <c r="K140" s="226">
        <f>K139/K138</f>
        <v>927000</v>
      </c>
    </row>
    <row r="141" spans="1:11" ht="48">
      <c r="A141" s="219"/>
      <c r="B141" s="220"/>
      <c r="C141" s="221"/>
      <c r="D141" s="220"/>
      <c r="E141" s="220"/>
      <c r="F141" s="227" t="s">
        <v>114</v>
      </c>
      <c r="G141" s="228"/>
      <c r="H141" s="229"/>
      <c r="I141" s="229">
        <v>397777</v>
      </c>
      <c r="J141" s="229">
        <v>156068</v>
      </c>
      <c r="K141" s="230">
        <f>K140-J140</f>
        <v>22750</v>
      </c>
    </row>
    <row r="142" spans="1:11" ht="36">
      <c r="A142" s="219" t="s">
        <v>433</v>
      </c>
      <c r="B142" s="220" t="s">
        <v>451</v>
      </c>
      <c r="C142" s="221" t="s">
        <v>199</v>
      </c>
      <c r="D142" s="220"/>
      <c r="E142" s="220" t="s">
        <v>200</v>
      </c>
      <c r="F142" s="222" t="s">
        <v>201</v>
      </c>
      <c r="G142" s="223" t="s">
        <v>115</v>
      </c>
      <c r="H142" s="224">
        <v>14</v>
      </c>
      <c r="I142" s="224">
        <v>22</v>
      </c>
      <c r="J142" s="224">
        <v>12</v>
      </c>
      <c r="K142" s="226">
        <v>20</v>
      </c>
    </row>
    <row r="143" spans="1:11" ht="36">
      <c r="A143" s="219" t="s">
        <v>433</v>
      </c>
      <c r="B143" s="220" t="s">
        <v>451</v>
      </c>
      <c r="C143" s="221" t="s">
        <v>199</v>
      </c>
      <c r="D143" s="220"/>
      <c r="E143" s="220" t="s">
        <v>200</v>
      </c>
      <c r="F143" s="222" t="s">
        <v>201</v>
      </c>
      <c r="G143" s="222" t="s">
        <v>116</v>
      </c>
      <c r="H143" s="224">
        <v>10812626</v>
      </c>
      <c r="I143" s="224">
        <v>14848822</v>
      </c>
      <c r="J143" s="224">
        <v>16343116</v>
      </c>
      <c r="K143" s="226">
        <v>9960347</v>
      </c>
    </row>
    <row r="144" spans="1:11" ht="36">
      <c r="A144" s="219" t="s">
        <v>433</v>
      </c>
      <c r="B144" s="220" t="s">
        <v>451</v>
      </c>
      <c r="C144" s="221" t="s">
        <v>199</v>
      </c>
      <c r="D144" s="220"/>
      <c r="E144" s="220" t="s">
        <v>200</v>
      </c>
      <c r="F144" s="222" t="s">
        <v>201</v>
      </c>
      <c r="G144" s="222" t="s">
        <v>117</v>
      </c>
      <c r="H144" s="224">
        <v>772330</v>
      </c>
      <c r="I144" s="224">
        <v>674946</v>
      </c>
      <c r="J144" s="224">
        <v>1361926</v>
      </c>
      <c r="K144" s="226">
        <f>K143/K142</f>
        <v>498017.35</v>
      </c>
    </row>
    <row r="145" spans="1:11" ht="36">
      <c r="A145" s="219"/>
      <c r="B145" s="220"/>
      <c r="C145" s="221"/>
      <c r="D145" s="220"/>
      <c r="E145" s="220"/>
      <c r="F145" s="231" t="s">
        <v>118</v>
      </c>
      <c r="G145" s="232"/>
      <c r="H145" s="233"/>
      <c r="I145" s="233">
        <v>-97384</v>
      </c>
      <c r="J145" s="233">
        <v>686980</v>
      </c>
      <c r="K145" s="234">
        <f>K144-J144</f>
        <v>-863908.65</v>
      </c>
    </row>
    <row r="146" spans="1:11" ht="36">
      <c r="A146" s="219" t="s">
        <v>433</v>
      </c>
      <c r="B146" s="220" t="s">
        <v>451</v>
      </c>
      <c r="C146" s="221" t="s">
        <v>199</v>
      </c>
      <c r="D146" s="220"/>
      <c r="E146" s="220" t="s">
        <v>202</v>
      </c>
      <c r="F146" s="222" t="s">
        <v>203</v>
      </c>
      <c r="G146" s="223" t="s">
        <v>107</v>
      </c>
      <c r="H146" s="224">
        <v>2</v>
      </c>
      <c r="I146" s="224">
        <v>2</v>
      </c>
      <c r="J146" s="224">
        <v>0</v>
      </c>
      <c r="K146" s="226">
        <v>2</v>
      </c>
    </row>
    <row r="147" spans="1:11" ht="36">
      <c r="A147" s="219" t="s">
        <v>433</v>
      </c>
      <c r="B147" s="220" t="s">
        <v>451</v>
      </c>
      <c r="C147" s="221" t="s">
        <v>199</v>
      </c>
      <c r="D147" s="220"/>
      <c r="E147" s="220" t="s">
        <v>202</v>
      </c>
      <c r="F147" s="222" t="s">
        <v>203</v>
      </c>
      <c r="G147" s="222" t="s">
        <v>108</v>
      </c>
      <c r="H147" s="224">
        <v>120000</v>
      </c>
      <c r="I147" s="224">
        <v>120000</v>
      </c>
      <c r="J147" s="224">
        <v>0</v>
      </c>
      <c r="K147" s="226">
        <v>100000</v>
      </c>
    </row>
    <row r="148" spans="1:11" ht="36">
      <c r="A148" s="219" t="s">
        <v>433</v>
      </c>
      <c r="B148" s="220" t="s">
        <v>451</v>
      </c>
      <c r="C148" s="221" t="s">
        <v>199</v>
      </c>
      <c r="D148" s="220"/>
      <c r="E148" s="220" t="s">
        <v>202</v>
      </c>
      <c r="F148" s="222" t="s">
        <v>203</v>
      </c>
      <c r="G148" s="222" t="s">
        <v>109</v>
      </c>
      <c r="H148" s="224">
        <v>60000</v>
      </c>
      <c r="I148" s="224">
        <v>60000</v>
      </c>
      <c r="J148" s="224"/>
      <c r="K148" s="226">
        <v>100000</v>
      </c>
    </row>
    <row r="149" spans="1:11" ht="48">
      <c r="A149" s="219"/>
      <c r="B149" s="220"/>
      <c r="C149" s="221"/>
      <c r="D149" s="220"/>
      <c r="E149" s="220"/>
      <c r="F149" s="227" t="s">
        <v>110</v>
      </c>
      <c r="G149" s="228"/>
      <c r="H149" s="229"/>
      <c r="I149" s="229">
        <v>0</v>
      </c>
      <c r="J149" s="229"/>
      <c r="K149" s="230"/>
    </row>
    <row r="150" spans="1:11" ht="36">
      <c r="A150" s="219" t="s">
        <v>433</v>
      </c>
      <c r="B150" s="220" t="s">
        <v>451</v>
      </c>
      <c r="C150" s="221" t="s">
        <v>199</v>
      </c>
      <c r="D150" s="220"/>
      <c r="E150" s="220" t="s">
        <v>202</v>
      </c>
      <c r="F150" s="222" t="s">
        <v>203</v>
      </c>
      <c r="G150" s="223" t="s">
        <v>111</v>
      </c>
      <c r="H150" s="224">
        <v>2</v>
      </c>
      <c r="I150" s="224">
        <v>1</v>
      </c>
      <c r="J150" s="224">
        <v>0</v>
      </c>
      <c r="K150" s="226">
        <v>4</v>
      </c>
    </row>
    <row r="151" spans="1:11" ht="36">
      <c r="A151" s="219" t="s">
        <v>433</v>
      </c>
      <c r="B151" s="220" t="s">
        <v>451</v>
      </c>
      <c r="C151" s="221" t="s">
        <v>199</v>
      </c>
      <c r="D151" s="220"/>
      <c r="E151" s="220" t="s">
        <v>202</v>
      </c>
      <c r="F151" s="222" t="s">
        <v>203</v>
      </c>
      <c r="G151" s="222" t="s">
        <v>112</v>
      </c>
      <c r="H151" s="224">
        <v>120000</v>
      </c>
      <c r="I151" s="224">
        <v>159000</v>
      </c>
      <c r="J151" s="224">
        <v>0</v>
      </c>
      <c r="K151" s="226">
        <v>200000</v>
      </c>
    </row>
    <row r="152" spans="1:11" ht="36">
      <c r="A152" s="219" t="s">
        <v>433</v>
      </c>
      <c r="B152" s="220" t="s">
        <v>451</v>
      </c>
      <c r="C152" s="221" t="s">
        <v>199</v>
      </c>
      <c r="D152" s="220"/>
      <c r="E152" s="220" t="s">
        <v>202</v>
      </c>
      <c r="F152" s="222" t="s">
        <v>203</v>
      </c>
      <c r="G152" s="222" t="s">
        <v>113</v>
      </c>
      <c r="H152" s="224">
        <v>60000</v>
      </c>
      <c r="I152" s="224">
        <v>159000</v>
      </c>
      <c r="J152" s="224"/>
      <c r="K152" s="226">
        <f>K151/K150</f>
        <v>50000</v>
      </c>
    </row>
    <row r="153" spans="1:11" ht="48">
      <c r="A153" s="219"/>
      <c r="B153" s="220"/>
      <c r="C153" s="221"/>
      <c r="D153" s="220"/>
      <c r="E153" s="220"/>
      <c r="F153" s="227" t="s">
        <v>114</v>
      </c>
      <c r="G153" s="228"/>
      <c r="H153" s="229"/>
      <c r="I153" s="229">
        <v>99000</v>
      </c>
      <c r="J153" s="229"/>
      <c r="K153" s="230"/>
    </row>
    <row r="154" spans="1:11" ht="36">
      <c r="A154" s="219" t="s">
        <v>433</v>
      </c>
      <c r="B154" s="220" t="s">
        <v>451</v>
      </c>
      <c r="C154" s="221" t="s">
        <v>199</v>
      </c>
      <c r="D154" s="220"/>
      <c r="E154" s="220" t="s">
        <v>202</v>
      </c>
      <c r="F154" s="222" t="s">
        <v>203</v>
      </c>
      <c r="G154" s="223" t="s">
        <v>115</v>
      </c>
      <c r="H154" s="224">
        <v>1</v>
      </c>
      <c r="I154" s="224">
        <v>1</v>
      </c>
      <c r="J154" s="224"/>
      <c r="K154" s="226">
        <v>0</v>
      </c>
    </row>
    <row r="155" spans="1:11" ht="36">
      <c r="A155" s="219" t="s">
        <v>433</v>
      </c>
      <c r="B155" s="220" t="s">
        <v>451</v>
      </c>
      <c r="C155" s="221" t="s">
        <v>199</v>
      </c>
      <c r="D155" s="220"/>
      <c r="E155" s="220" t="s">
        <v>202</v>
      </c>
      <c r="F155" s="222" t="s">
        <v>203</v>
      </c>
      <c r="G155" s="222" t="s">
        <v>116</v>
      </c>
      <c r="H155" s="224">
        <v>101000</v>
      </c>
      <c r="I155" s="224">
        <v>79500</v>
      </c>
      <c r="J155" s="224">
        <v>0</v>
      </c>
      <c r="K155" s="226">
        <v>0</v>
      </c>
    </row>
    <row r="156" spans="1:11" ht="36">
      <c r="A156" s="219" t="s">
        <v>433</v>
      </c>
      <c r="B156" s="220" t="s">
        <v>451</v>
      </c>
      <c r="C156" s="221" t="s">
        <v>199</v>
      </c>
      <c r="D156" s="220"/>
      <c r="E156" s="220" t="s">
        <v>202</v>
      </c>
      <c r="F156" s="222" t="s">
        <v>203</v>
      </c>
      <c r="G156" s="222" t="s">
        <v>117</v>
      </c>
      <c r="H156" s="224">
        <v>101000</v>
      </c>
      <c r="I156" s="224">
        <v>79500</v>
      </c>
      <c r="J156" s="224">
        <v>0</v>
      </c>
      <c r="K156" s="226">
        <v>0</v>
      </c>
    </row>
    <row r="157" spans="1:11" ht="36">
      <c r="A157" s="219"/>
      <c r="B157" s="220"/>
      <c r="C157" s="221"/>
      <c r="D157" s="220"/>
      <c r="E157" s="220"/>
      <c r="F157" s="231" t="s">
        <v>118</v>
      </c>
      <c r="G157" s="232"/>
      <c r="H157" s="233"/>
      <c r="I157" s="233">
        <v>-21500</v>
      </c>
      <c r="J157" s="233">
        <v>-79500</v>
      </c>
      <c r="K157" s="234">
        <v>0</v>
      </c>
    </row>
    <row r="158" spans="1:11">
      <c r="A158" s="219" t="s">
        <v>433</v>
      </c>
      <c r="B158" s="220" t="s">
        <v>451</v>
      </c>
      <c r="C158" s="221" t="s">
        <v>199</v>
      </c>
      <c r="D158" s="220"/>
      <c r="E158" s="220" t="s">
        <v>204</v>
      </c>
      <c r="F158" s="222" t="s">
        <v>205</v>
      </c>
      <c r="G158" s="223" t="s">
        <v>107</v>
      </c>
      <c r="H158" s="224">
        <v>3</v>
      </c>
      <c r="I158" s="224">
        <v>0</v>
      </c>
      <c r="J158" s="224">
        <v>2</v>
      </c>
      <c r="K158" s="226">
        <v>2</v>
      </c>
    </row>
    <row r="159" spans="1:11" ht="24">
      <c r="A159" s="219" t="s">
        <v>433</v>
      </c>
      <c r="B159" s="220" t="s">
        <v>451</v>
      </c>
      <c r="C159" s="221" t="s">
        <v>199</v>
      </c>
      <c r="D159" s="220"/>
      <c r="E159" s="220" t="s">
        <v>204</v>
      </c>
      <c r="F159" s="222" t="s">
        <v>205</v>
      </c>
      <c r="G159" s="222" t="s">
        <v>108</v>
      </c>
      <c r="H159" s="224">
        <v>80000</v>
      </c>
      <c r="I159" s="224">
        <v>80000</v>
      </c>
      <c r="J159" s="224">
        <v>200000</v>
      </c>
      <c r="K159" s="226">
        <v>100000</v>
      </c>
    </row>
    <row r="160" spans="1:11" ht="24">
      <c r="A160" s="219" t="s">
        <v>433</v>
      </c>
      <c r="B160" s="220" t="s">
        <v>451</v>
      </c>
      <c r="C160" s="221" t="s">
        <v>199</v>
      </c>
      <c r="D160" s="220"/>
      <c r="E160" s="220" t="s">
        <v>204</v>
      </c>
      <c r="F160" s="222" t="s">
        <v>205</v>
      </c>
      <c r="G160" s="222" t="s">
        <v>109</v>
      </c>
      <c r="H160" s="224">
        <v>26667</v>
      </c>
      <c r="I160" s="224"/>
      <c r="J160" s="224">
        <v>100000</v>
      </c>
      <c r="K160" s="226">
        <v>100000</v>
      </c>
    </row>
    <row r="161" spans="1:11" ht="48">
      <c r="A161" s="219"/>
      <c r="B161" s="220"/>
      <c r="C161" s="221"/>
      <c r="D161" s="220"/>
      <c r="E161" s="220"/>
      <c r="F161" s="227" t="s">
        <v>110</v>
      </c>
      <c r="G161" s="228"/>
      <c r="H161" s="229"/>
      <c r="I161" s="229"/>
      <c r="J161" s="229"/>
      <c r="K161" s="230">
        <v>0</v>
      </c>
    </row>
    <row r="162" spans="1:11">
      <c r="A162" s="219" t="s">
        <v>433</v>
      </c>
      <c r="B162" s="220" t="s">
        <v>451</v>
      </c>
      <c r="C162" s="221" t="s">
        <v>199</v>
      </c>
      <c r="D162" s="220"/>
      <c r="E162" s="220" t="s">
        <v>204</v>
      </c>
      <c r="F162" s="222" t="s">
        <v>205</v>
      </c>
      <c r="G162" s="223" t="s">
        <v>111</v>
      </c>
      <c r="H162" s="224">
        <v>3</v>
      </c>
      <c r="I162" s="224">
        <v>1</v>
      </c>
      <c r="J162" s="224">
        <v>2</v>
      </c>
      <c r="K162" s="226">
        <v>0</v>
      </c>
    </row>
    <row r="163" spans="1:11" ht="24">
      <c r="A163" s="219" t="s">
        <v>433</v>
      </c>
      <c r="B163" s="220" t="s">
        <v>451</v>
      </c>
      <c r="C163" s="221" t="s">
        <v>199</v>
      </c>
      <c r="D163" s="220"/>
      <c r="E163" s="220" t="s">
        <v>204</v>
      </c>
      <c r="F163" s="222" t="s">
        <v>205</v>
      </c>
      <c r="G163" s="222" t="s">
        <v>112</v>
      </c>
      <c r="H163" s="224">
        <v>80000</v>
      </c>
      <c r="I163" s="224">
        <v>41000</v>
      </c>
      <c r="J163" s="224">
        <v>200000</v>
      </c>
      <c r="K163" s="226">
        <v>0</v>
      </c>
    </row>
    <row r="164" spans="1:11" ht="24">
      <c r="A164" s="219" t="s">
        <v>433</v>
      </c>
      <c r="B164" s="220" t="s">
        <v>451</v>
      </c>
      <c r="C164" s="221" t="s">
        <v>199</v>
      </c>
      <c r="D164" s="220"/>
      <c r="E164" s="220" t="s">
        <v>204</v>
      </c>
      <c r="F164" s="222" t="s">
        <v>205</v>
      </c>
      <c r="G164" s="222" t="s">
        <v>113</v>
      </c>
      <c r="H164" s="224">
        <v>26667</v>
      </c>
      <c r="I164" s="224">
        <v>41000</v>
      </c>
      <c r="J164" s="224">
        <v>100000</v>
      </c>
      <c r="K164" s="226">
        <v>0</v>
      </c>
    </row>
    <row r="165" spans="1:11" ht="48">
      <c r="A165" s="219"/>
      <c r="B165" s="220"/>
      <c r="C165" s="221"/>
      <c r="D165" s="220"/>
      <c r="E165" s="220"/>
      <c r="F165" s="227" t="s">
        <v>114</v>
      </c>
      <c r="G165" s="228"/>
      <c r="H165" s="229"/>
      <c r="I165" s="229">
        <v>14333</v>
      </c>
      <c r="J165" s="229">
        <v>59000</v>
      </c>
      <c r="K165" s="230">
        <v>0</v>
      </c>
    </row>
    <row r="166" spans="1:11">
      <c r="A166" s="219" t="s">
        <v>433</v>
      </c>
      <c r="B166" s="220" t="s">
        <v>451</v>
      </c>
      <c r="C166" s="221" t="s">
        <v>199</v>
      </c>
      <c r="D166" s="220"/>
      <c r="E166" s="220" t="s">
        <v>204</v>
      </c>
      <c r="F166" s="222" t="s">
        <v>205</v>
      </c>
      <c r="G166" s="223" t="s">
        <v>115</v>
      </c>
      <c r="H166" s="224">
        <v>2</v>
      </c>
      <c r="I166" s="224">
        <v>1</v>
      </c>
      <c r="J166" s="224">
        <v>2</v>
      </c>
      <c r="K166" s="226">
        <v>0</v>
      </c>
    </row>
    <row r="167" spans="1:11">
      <c r="A167" s="219" t="s">
        <v>433</v>
      </c>
      <c r="B167" s="220" t="s">
        <v>451</v>
      </c>
      <c r="C167" s="221" t="s">
        <v>199</v>
      </c>
      <c r="D167" s="220"/>
      <c r="E167" s="220" t="s">
        <v>204</v>
      </c>
      <c r="F167" s="222" t="s">
        <v>205</v>
      </c>
      <c r="G167" s="222" t="s">
        <v>116</v>
      </c>
      <c r="H167" s="224">
        <v>73200</v>
      </c>
      <c r="I167" s="224">
        <v>37200</v>
      </c>
      <c r="J167" s="224">
        <v>197472</v>
      </c>
      <c r="K167" s="226">
        <v>0</v>
      </c>
    </row>
    <row r="168" spans="1:11" ht="24">
      <c r="A168" s="219" t="s">
        <v>433</v>
      </c>
      <c r="B168" s="220" t="s">
        <v>451</v>
      </c>
      <c r="C168" s="221" t="s">
        <v>199</v>
      </c>
      <c r="D168" s="220"/>
      <c r="E168" s="220" t="s">
        <v>204</v>
      </c>
      <c r="F168" s="222" t="s">
        <v>205</v>
      </c>
      <c r="G168" s="222" t="s">
        <v>117</v>
      </c>
      <c r="H168" s="224">
        <v>36600</v>
      </c>
      <c r="I168" s="224">
        <v>37200</v>
      </c>
      <c r="J168" s="224">
        <v>98736</v>
      </c>
      <c r="K168" s="226">
        <v>0</v>
      </c>
    </row>
    <row r="169" spans="1:11" ht="36">
      <c r="A169" s="219"/>
      <c r="B169" s="220"/>
      <c r="C169" s="221"/>
      <c r="D169" s="220"/>
      <c r="E169" s="220"/>
      <c r="F169" s="231" t="s">
        <v>118</v>
      </c>
      <c r="G169" s="232"/>
      <c r="H169" s="233"/>
      <c r="I169" s="233">
        <v>600</v>
      </c>
      <c r="J169" s="233">
        <v>61536</v>
      </c>
      <c r="K169" s="234">
        <v>-98736</v>
      </c>
    </row>
    <row r="171" spans="1:11" ht="15" customHeight="1"/>
    <row r="172" spans="1:11">
      <c r="D172" s="1370" t="s">
        <v>575</v>
      </c>
      <c r="E172" s="370" t="s">
        <v>678</v>
      </c>
      <c r="F172" s="1418" t="s">
        <v>576</v>
      </c>
      <c r="G172" s="1419"/>
      <c r="H172" s="368" t="s">
        <v>577</v>
      </c>
      <c r="I172" s="1388"/>
      <c r="J172" s="1388"/>
    </row>
    <row r="173" spans="1:11">
      <c r="D173" s="1371"/>
      <c r="E173" s="370" t="s">
        <v>579</v>
      </c>
      <c r="F173" s="1418"/>
      <c r="G173" s="1419"/>
      <c r="H173" s="368" t="s">
        <v>579</v>
      </c>
      <c r="I173" s="1388"/>
      <c r="J173" s="1388"/>
    </row>
    <row r="174" spans="1:11">
      <c r="D174" s="1372"/>
      <c r="E174" s="370" t="s">
        <v>581</v>
      </c>
      <c r="F174" s="1418"/>
      <c r="G174" s="1419"/>
      <c r="H174" s="368" t="s">
        <v>580</v>
      </c>
      <c r="I174" s="1388"/>
      <c r="J174" s="1388"/>
    </row>
    <row r="175" spans="1:11">
      <c r="A175" s="271"/>
      <c r="B175" s="162"/>
      <c r="C175" s="162"/>
      <c r="D175" s="162"/>
      <c r="E175" s="162"/>
      <c r="F175" s="162"/>
      <c r="G175" s="162"/>
      <c r="H175" s="162"/>
      <c r="I175" s="162"/>
      <c r="J175" s="162"/>
    </row>
    <row r="176" spans="1:11" ht="17.25">
      <c r="A176" s="2064" t="s">
        <v>119</v>
      </c>
      <c r="B176" s="2064"/>
      <c r="C176" s="2064"/>
      <c r="D176" s="2064"/>
      <c r="E176" s="2064"/>
      <c r="F176" s="2064"/>
      <c r="G176" s="2064"/>
      <c r="H176" s="2064"/>
      <c r="I176" s="2064"/>
      <c r="J176" s="2064"/>
    </row>
    <row r="177" spans="1:10" ht="18" thickBot="1">
      <c r="A177" s="2069" t="s">
        <v>582</v>
      </c>
      <c r="B177" s="2069"/>
      <c r="C177" s="2069"/>
      <c r="D177" s="2069"/>
      <c r="E177" s="2069"/>
      <c r="F177" s="162"/>
      <c r="G177" s="162"/>
      <c r="H177" s="162"/>
      <c r="I177" s="162"/>
      <c r="J177" s="162"/>
    </row>
    <row r="178" spans="1:10">
      <c r="A178" s="241" t="s">
        <v>18</v>
      </c>
      <c r="B178" s="2070" t="s">
        <v>19</v>
      </c>
      <c r="C178" s="2070"/>
      <c r="D178" s="2071" t="s">
        <v>120</v>
      </c>
      <c r="E178" s="2071"/>
      <c r="F178" s="2072" t="s">
        <v>433</v>
      </c>
      <c r="G178" s="2072"/>
      <c r="H178" s="2072"/>
      <c r="I178" s="2072"/>
      <c r="J178" s="2072"/>
    </row>
    <row r="179" spans="1:10" ht="15.75" thickBot="1">
      <c r="A179" s="242" t="s">
        <v>121</v>
      </c>
      <c r="B179" s="2073" t="s">
        <v>206</v>
      </c>
      <c r="C179" s="2073"/>
      <c r="D179" s="2074" t="s">
        <v>28</v>
      </c>
      <c r="E179" s="2074"/>
      <c r="F179" s="2075" t="s">
        <v>451</v>
      </c>
      <c r="G179" s="2075"/>
      <c r="H179" s="2075"/>
      <c r="I179" s="2075"/>
      <c r="J179" s="2075"/>
    </row>
    <row r="180" spans="1:10" ht="51.75">
      <c r="A180" s="243" t="s">
        <v>122</v>
      </c>
      <c r="B180" s="2067" t="s">
        <v>207</v>
      </c>
      <c r="C180" s="2067"/>
      <c r="D180" s="2067"/>
      <c r="E180" s="2067"/>
      <c r="F180" s="2067"/>
      <c r="G180" s="2067"/>
      <c r="H180" s="2067"/>
      <c r="I180" s="2067"/>
      <c r="J180" s="2067"/>
    </row>
    <row r="181" spans="1:10" ht="17.25">
      <c r="A181" s="2065" t="s">
        <v>123</v>
      </c>
      <c r="B181" s="2065"/>
      <c r="C181" s="2076" t="s">
        <v>124</v>
      </c>
      <c r="D181" s="2076"/>
      <c r="E181" s="2076"/>
      <c r="F181" s="2076"/>
      <c r="G181" s="2076"/>
      <c r="H181" s="2076"/>
      <c r="I181" s="2076"/>
      <c r="J181" s="2076"/>
    </row>
    <row r="182" spans="1:10" ht="45">
      <c r="A182" s="244" t="s">
        <v>125</v>
      </c>
      <c r="B182" s="245" t="s">
        <v>126</v>
      </c>
      <c r="C182" s="246" t="s">
        <v>494</v>
      </c>
      <c r="D182" s="246" t="s">
        <v>127</v>
      </c>
      <c r="E182" s="246" t="s">
        <v>495</v>
      </c>
      <c r="F182" s="247" t="s">
        <v>496</v>
      </c>
      <c r="G182" s="247" t="s">
        <v>497</v>
      </c>
      <c r="H182" s="247" t="s">
        <v>498</v>
      </c>
      <c r="I182" s="246" t="s">
        <v>499</v>
      </c>
      <c r="J182" s="248" t="s">
        <v>128</v>
      </c>
    </row>
    <row r="183" spans="1:10" ht="27">
      <c r="A183" s="249"/>
      <c r="B183" s="250" t="s">
        <v>208</v>
      </c>
      <c r="C183" s="251"/>
      <c r="D183" s="252"/>
      <c r="E183" s="253"/>
      <c r="F183" s="254" t="s">
        <v>500</v>
      </c>
      <c r="G183" s="254" t="s">
        <v>500</v>
      </c>
      <c r="H183" s="371">
        <v>1</v>
      </c>
      <c r="I183" s="254">
        <v>0</v>
      </c>
      <c r="J183" s="372">
        <v>1</v>
      </c>
    </row>
    <row r="184" spans="1:10" ht="17.25">
      <c r="A184" s="2065" t="s">
        <v>130</v>
      </c>
      <c r="B184" s="2065"/>
      <c r="C184" s="2066"/>
      <c r="D184" s="2066"/>
      <c r="E184" s="2066"/>
      <c r="F184" s="2066"/>
      <c r="G184" s="2066"/>
      <c r="H184" s="2066"/>
      <c r="I184" s="2066"/>
      <c r="J184" s="2066"/>
    </row>
    <row r="185" spans="1:10" ht="17.25">
      <c r="A185" s="256" t="s">
        <v>131</v>
      </c>
      <c r="B185" s="2067" t="s">
        <v>209</v>
      </c>
      <c r="C185" s="2067"/>
      <c r="D185" s="2067"/>
      <c r="E185" s="2067"/>
      <c r="F185" s="2067"/>
      <c r="G185" s="2067"/>
      <c r="H185" s="2067"/>
      <c r="I185" s="2067"/>
      <c r="J185" s="2067"/>
    </row>
    <row r="186" spans="1:10" ht="24.95" customHeight="1">
      <c r="A186" s="257"/>
      <c r="B186" s="258" t="s">
        <v>210</v>
      </c>
      <c r="C186" s="254"/>
      <c r="D186" s="254"/>
      <c r="E186" s="253"/>
      <c r="F186" s="254"/>
      <c r="G186" s="254"/>
      <c r="H186" s="254"/>
      <c r="I186" s="254"/>
      <c r="J186" s="255"/>
    </row>
    <row r="187" spans="1:10" ht="24.95" customHeight="1">
      <c r="A187" s="257"/>
      <c r="B187" s="258" t="s">
        <v>211</v>
      </c>
      <c r="C187" s="254"/>
      <c r="D187" s="254"/>
      <c r="E187" s="253"/>
      <c r="F187" s="254"/>
      <c r="G187" s="254"/>
      <c r="H187" s="254"/>
      <c r="I187" s="254"/>
      <c r="J187" s="255"/>
    </row>
    <row r="188" spans="1:10" ht="24.95" customHeight="1">
      <c r="A188" s="257"/>
      <c r="B188" s="258" t="s">
        <v>212</v>
      </c>
      <c r="C188" s="254"/>
      <c r="D188" s="254"/>
      <c r="E188" s="253"/>
      <c r="F188" s="254"/>
      <c r="G188" s="254"/>
      <c r="H188" s="254"/>
      <c r="I188" s="254"/>
      <c r="J188" s="255"/>
    </row>
    <row r="189" spans="1:10" ht="24.95" customHeight="1">
      <c r="A189" s="257"/>
      <c r="B189" s="258" t="s">
        <v>213</v>
      </c>
      <c r="C189" s="254" t="s">
        <v>129</v>
      </c>
      <c r="D189" s="254"/>
      <c r="E189" s="253"/>
      <c r="F189" s="254"/>
      <c r="G189" s="254"/>
      <c r="H189" s="254"/>
      <c r="I189" s="254"/>
      <c r="J189" s="255"/>
    </row>
    <row r="190" spans="1:10" ht="24.95" customHeight="1">
      <c r="A190" s="257"/>
      <c r="B190" s="258" t="s">
        <v>214</v>
      </c>
      <c r="C190" s="254" t="s">
        <v>129</v>
      </c>
      <c r="D190" s="254"/>
      <c r="E190" s="253"/>
      <c r="F190" s="254"/>
      <c r="G190" s="254"/>
      <c r="H190" s="254"/>
      <c r="I190" s="254"/>
      <c r="J190" s="255"/>
    </row>
    <row r="191" spans="1:10" ht="17.25">
      <c r="A191" s="2068" t="s">
        <v>132</v>
      </c>
      <c r="B191" s="2068"/>
      <c r="C191" s="2077"/>
      <c r="D191" s="2077"/>
      <c r="E191" s="2077"/>
      <c r="F191" s="2077"/>
      <c r="G191" s="2077"/>
      <c r="H191" s="2077"/>
      <c r="I191" s="2077"/>
      <c r="J191" s="2077"/>
    </row>
    <row r="192" spans="1:10" ht="30">
      <c r="A192" s="244" t="s">
        <v>133</v>
      </c>
      <c r="B192" s="245" t="s">
        <v>134</v>
      </c>
      <c r="C192" s="2066"/>
      <c r="D192" s="2066"/>
      <c r="E192" s="2066"/>
      <c r="F192" s="2066"/>
      <c r="G192" s="2066"/>
      <c r="H192" s="2066"/>
      <c r="I192" s="2066"/>
      <c r="J192" s="2066"/>
    </row>
    <row r="193" spans="1:10" ht="18">
      <c r="A193" s="259" t="s">
        <v>200</v>
      </c>
      <c r="B193" s="260" t="s">
        <v>201</v>
      </c>
      <c r="C193" s="261"/>
      <c r="D193" s="262" t="s">
        <v>178</v>
      </c>
      <c r="E193" s="263">
        <v>12</v>
      </c>
      <c r="F193" s="265">
        <v>20</v>
      </c>
      <c r="G193" s="265">
        <v>20</v>
      </c>
      <c r="H193" s="265">
        <v>20</v>
      </c>
      <c r="I193" s="265"/>
      <c r="J193" s="265">
        <f>I193/H193</f>
        <v>0</v>
      </c>
    </row>
    <row r="194" spans="1:10">
      <c r="A194" s="259"/>
      <c r="B194" s="260"/>
      <c r="C194" s="261"/>
      <c r="D194" s="262" t="s">
        <v>135</v>
      </c>
      <c r="E194" s="263">
        <v>16343116</v>
      </c>
      <c r="F194" s="264">
        <v>18440000</v>
      </c>
      <c r="G194" s="264">
        <v>18540000</v>
      </c>
      <c r="H194" s="264">
        <v>9960347</v>
      </c>
      <c r="I194" s="264">
        <f>G194-H194</f>
        <v>8579653</v>
      </c>
      <c r="J194" s="266">
        <v>53</v>
      </c>
    </row>
    <row r="195" spans="1:10">
      <c r="A195" s="259" t="s">
        <v>204</v>
      </c>
      <c r="B195" s="260" t="s">
        <v>215</v>
      </c>
      <c r="C195" s="261"/>
      <c r="D195" s="262" t="s">
        <v>178</v>
      </c>
      <c r="E195" s="263">
        <v>2</v>
      </c>
      <c r="F195" s="264"/>
      <c r="G195" s="264"/>
      <c r="H195" s="264"/>
      <c r="I195" s="264"/>
      <c r="J195" s="266">
        <v>0</v>
      </c>
    </row>
    <row r="196" spans="1:10">
      <c r="A196" s="259"/>
      <c r="B196" s="260"/>
      <c r="C196" s="261"/>
      <c r="D196" s="262" t="s">
        <v>135</v>
      </c>
      <c r="E196" s="263">
        <v>197472</v>
      </c>
      <c r="F196" s="264">
        <v>100000</v>
      </c>
      <c r="G196" s="264">
        <v>0</v>
      </c>
      <c r="H196" s="264">
        <v>0</v>
      </c>
      <c r="I196" s="264">
        <v>0</v>
      </c>
      <c r="J196" s="266">
        <v>0</v>
      </c>
    </row>
    <row r="197" spans="1:10">
      <c r="A197" s="259" t="s">
        <v>202</v>
      </c>
      <c r="B197" s="260" t="s">
        <v>203</v>
      </c>
      <c r="C197" s="261"/>
      <c r="D197" s="262" t="s">
        <v>178</v>
      </c>
      <c r="E197" s="263"/>
      <c r="F197" s="264"/>
      <c r="G197" s="264">
        <v>5</v>
      </c>
      <c r="H197" s="264"/>
      <c r="I197" s="264"/>
      <c r="J197" s="266">
        <v>0</v>
      </c>
    </row>
    <row r="198" spans="1:10">
      <c r="A198" s="259"/>
      <c r="B198" s="260"/>
      <c r="C198" s="261"/>
      <c r="D198" s="262" t="s">
        <v>135</v>
      </c>
      <c r="E198" s="263">
        <v>0</v>
      </c>
      <c r="F198" s="264">
        <v>100000</v>
      </c>
      <c r="G198" s="264">
        <v>200000</v>
      </c>
      <c r="H198" s="264">
        <v>0</v>
      </c>
      <c r="I198" s="264">
        <v>0</v>
      </c>
      <c r="J198" s="266">
        <v>0</v>
      </c>
    </row>
    <row r="202" spans="1:10">
      <c r="D202" s="1370" t="s">
        <v>575</v>
      </c>
      <c r="E202" s="370" t="s">
        <v>678</v>
      </c>
      <c r="F202" s="1418" t="s">
        <v>576</v>
      </c>
      <c r="G202" s="1419"/>
      <c r="H202" s="368" t="s">
        <v>577</v>
      </c>
      <c r="I202" s="1388"/>
      <c r="J202" s="1388"/>
    </row>
    <row r="203" spans="1:10">
      <c r="D203" s="1371"/>
      <c r="E203" s="370" t="s">
        <v>579</v>
      </c>
      <c r="F203" s="1418"/>
      <c r="G203" s="1419"/>
      <c r="H203" s="368" t="s">
        <v>579</v>
      </c>
      <c r="I203" s="1388"/>
      <c r="J203" s="1388"/>
    </row>
    <row r="204" spans="1:10">
      <c r="D204" s="1372"/>
      <c r="E204" s="370" t="s">
        <v>581</v>
      </c>
      <c r="F204" s="1418"/>
      <c r="G204" s="1419"/>
      <c r="H204" s="368" t="s">
        <v>580</v>
      </c>
      <c r="I204" s="1388"/>
      <c r="J204" s="1388"/>
    </row>
  </sheetData>
  <mergeCells count="153">
    <mergeCell ref="D202:D204"/>
    <mergeCell ref="F202:G204"/>
    <mergeCell ref="I202:J202"/>
    <mergeCell ref="I203:J203"/>
    <mergeCell ref="I204:J204"/>
    <mergeCell ref="D97:D99"/>
    <mergeCell ref="F97:G99"/>
    <mergeCell ref="I97:J97"/>
    <mergeCell ref="I98:J98"/>
    <mergeCell ref="I99:J99"/>
    <mergeCell ref="D124:D126"/>
    <mergeCell ref="F124:G126"/>
    <mergeCell ref="I124:J124"/>
    <mergeCell ref="I125:J125"/>
    <mergeCell ref="I126:J126"/>
    <mergeCell ref="E110:F110"/>
    <mergeCell ref="A106:S106"/>
    <mergeCell ref="A107:A109"/>
    <mergeCell ref="B107:B109"/>
    <mergeCell ref="C107:C109"/>
    <mergeCell ref="D107:D109"/>
    <mergeCell ref="E107:F109"/>
    <mergeCell ref="G107:G109"/>
    <mergeCell ref="H107:H109"/>
    <mergeCell ref="D75:D77"/>
    <mergeCell ref="F75:G77"/>
    <mergeCell ref="I75:J75"/>
    <mergeCell ref="I76:J76"/>
    <mergeCell ref="I77:J77"/>
    <mergeCell ref="D50:D52"/>
    <mergeCell ref="F50:G52"/>
    <mergeCell ref="I50:J50"/>
    <mergeCell ref="I51:J51"/>
    <mergeCell ref="I52:J52"/>
    <mergeCell ref="A58:Q58"/>
    <mergeCell ref="A59:S59"/>
    <mergeCell ref="A60:A62"/>
    <mergeCell ref="B60:C62"/>
    <mergeCell ref="D60:D62"/>
    <mergeCell ref="E60:E62"/>
    <mergeCell ref="F60:F62"/>
    <mergeCell ref="G60:G61"/>
    <mergeCell ref="H60:H62"/>
    <mergeCell ref="I60:S60"/>
    <mergeCell ref="Q61:R61"/>
    <mergeCell ref="Q62:R62"/>
    <mergeCell ref="B68:C68"/>
    <mergeCell ref="Q68:R68"/>
    <mergeCell ref="A184:B184"/>
    <mergeCell ref="C184:J184"/>
    <mergeCell ref="B185:J185"/>
    <mergeCell ref="A191:B191"/>
    <mergeCell ref="C192:J192"/>
    <mergeCell ref="A177:E177"/>
    <mergeCell ref="B178:C178"/>
    <mergeCell ref="D178:E178"/>
    <mergeCell ref="F178:J178"/>
    <mergeCell ref="B179:C179"/>
    <mergeCell ref="D179:E179"/>
    <mergeCell ref="F179:J179"/>
    <mergeCell ref="B180:J180"/>
    <mergeCell ref="A181:B181"/>
    <mergeCell ref="C181:J181"/>
    <mergeCell ref="C191:J191"/>
    <mergeCell ref="O115:P115"/>
    <mergeCell ref="O116:P116"/>
    <mergeCell ref="O117:P117"/>
    <mergeCell ref="O118:P118"/>
    <mergeCell ref="O119:P119"/>
    <mergeCell ref="O120:P120"/>
    <mergeCell ref="O121:P121"/>
    <mergeCell ref="A132:K132"/>
    <mergeCell ref="A176:J176"/>
    <mergeCell ref="E118:F118"/>
    <mergeCell ref="E119:F119"/>
    <mergeCell ref="E120:F120"/>
    <mergeCell ref="E121:F121"/>
    <mergeCell ref="E117:F117"/>
    <mergeCell ref="D172:D174"/>
    <mergeCell ref="F172:G174"/>
    <mergeCell ref="I172:J172"/>
    <mergeCell ref="I173:J173"/>
    <mergeCell ref="I174:J174"/>
    <mergeCell ref="E115:F115"/>
    <mergeCell ref="E116:F116"/>
    <mergeCell ref="O110:P110"/>
    <mergeCell ref="E111:F111"/>
    <mergeCell ref="O111:P111"/>
    <mergeCell ref="E112:F112"/>
    <mergeCell ref="O112:P112"/>
    <mergeCell ref="E113:F113"/>
    <mergeCell ref="O113:P113"/>
    <mergeCell ref="E114:F114"/>
    <mergeCell ref="O114:P114"/>
    <mergeCell ref="I107:S107"/>
    <mergeCell ref="I108:I109"/>
    <mergeCell ref="O108:P108"/>
    <mergeCell ref="O109:P109"/>
    <mergeCell ref="A81:R81"/>
    <mergeCell ref="A82:R82"/>
    <mergeCell ref="A83:R83"/>
    <mergeCell ref="B84:D84"/>
    <mergeCell ref="F84:R84"/>
    <mergeCell ref="B85:D85"/>
    <mergeCell ref="F85:R85"/>
    <mergeCell ref="A86:A87"/>
    <mergeCell ref="B86:B87"/>
    <mergeCell ref="C86:C87"/>
    <mergeCell ref="D86:F86"/>
    <mergeCell ref="G86:I86"/>
    <mergeCell ref="J86:L86"/>
    <mergeCell ref="M86:O86"/>
    <mergeCell ref="P86:R86"/>
    <mergeCell ref="A94:B94"/>
    <mergeCell ref="A89:B89"/>
    <mergeCell ref="A105:S105"/>
    <mergeCell ref="B69:C69"/>
    <mergeCell ref="Q69:R69"/>
    <mergeCell ref="B70:C70"/>
    <mergeCell ref="Q70:R70"/>
    <mergeCell ref="B71:C71"/>
    <mergeCell ref="Q71:R71"/>
    <mergeCell ref="B72:C72"/>
    <mergeCell ref="Q72:R72"/>
    <mergeCell ref="B63:C63"/>
    <mergeCell ref="Q63:R63"/>
    <mergeCell ref="B64:C64"/>
    <mergeCell ref="Q64:R64"/>
    <mergeCell ref="B65:C65"/>
    <mergeCell ref="Q65:R65"/>
    <mergeCell ref="B66:C66"/>
    <mergeCell ref="Q66:R66"/>
    <mergeCell ref="B67:C67"/>
    <mergeCell ref="Q67:R67"/>
    <mergeCell ref="A1:M1"/>
    <mergeCell ref="A2:M2"/>
    <mergeCell ref="A3:M3"/>
    <mergeCell ref="B5:D6"/>
    <mergeCell ref="E5:F6"/>
    <mergeCell ref="G5:M6"/>
    <mergeCell ref="B7:D7"/>
    <mergeCell ref="E7:F7"/>
    <mergeCell ref="G7:M7"/>
    <mergeCell ref="A5:A6"/>
    <mergeCell ref="C8:M8"/>
    <mergeCell ref="E9:F9"/>
    <mergeCell ref="G9:H9"/>
    <mergeCell ref="J9:K9"/>
    <mergeCell ref="A8:B11"/>
    <mergeCell ref="L9:L10"/>
    <mergeCell ref="M9:M10"/>
    <mergeCell ref="A12:B12"/>
    <mergeCell ref="A33:B33"/>
  </mergeCells>
  <pageMargins left="0.25" right="0.25" top="0.75" bottom="0.75" header="0.3" footer="0.3"/>
  <pageSetup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98D8E-C707-40E5-B5E6-EE4A5C3CB867}">
  <dimension ref="A1:V240"/>
  <sheetViews>
    <sheetView topLeftCell="A228" workbookViewId="0">
      <selection activeCell="I238" sqref="I238:J238"/>
    </sheetView>
  </sheetViews>
  <sheetFormatPr defaultRowHeight="15"/>
  <cols>
    <col min="1" max="1" width="17" customWidth="1"/>
    <col min="2" max="2" width="16.7109375" customWidth="1"/>
    <col min="3" max="13" width="15.7109375" customWidth="1"/>
    <col min="14" max="14" width="12.85546875" customWidth="1"/>
    <col min="16" max="16" width="14.28515625" customWidth="1"/>
    <col min="17" max="17" width="14.42578125" customWidth="1"/>
    <col min="20" max="20" width="15.5703125" customWidth="1"/>
  </cols>
  <sheetData>
    <row r="1" spans="1:13">
      <c r="A1" s="1090"/>
      <c r="B1" s="1089"/>
      <c r="C1" s="1089"/>
      <c r="D1" s="1089"/>
      <c r="E1" s="1089"/>
      <c r="F1" s="1089"/>
      <c r="G1" s="1089"/>
      <c r="H1" s="1089"/>
      <c r="I1" s="1089"/>
      <c r="J1" s="1089"/>
      <c r="K1" s="1089"/>
      <c r="L1" s="1089"/>
      <c r="M1" s="1089"/>
    </row>
    <row r="2" spans="1:13">
      <c r="A2" s="2207" t="s">
        <v>48</v>
      </c>
      <c r="B2" s="2207"/>
      <c r="C2" s="2207"/>
      <c r="D2" s="2207"/>
      <c r="E2" s="2207"/>
      <c r="F2" s="2207"/>
      <c r="G2" s="2207"/>
      <c r="H2" s="2207"/>
      <c r="I2" s="2207"/>
      <c r="J2" s="2207"/>
      <c r="K2" s="2207"/>
      <c r="L2" s="2207"/>
      <c r="M2" s="2207"/>
    </row>
    <row r="3" spans="1:13">
      <c r="A3" s="2208" t="s">
        <v>582</v>
      </c>
      <c r="B3" s="2208"/>
      <c r="C3" s="2208"/>
      <c r="D3" s="2208"/>
      <c r="E3" s="2208"/>
      <c r="F3" s="2208"/>
      <c r="G3" s="2208"/>
      <c r="H3" s="2208"/>
      <c r="I3" s="2208"/>
      <c r="J3" s="2208"/>
      <c r="K3" s="2208"/>
      <c r="L3" s="2208"/>
      <c r="M3" s="2208"/>
    </row>
    <row r="4" spans="1:13">
      <c r="A4" s="2209" t="s">
        <v>17</v>
      </c>
      <c r="B4" s="2209"/>
      <c r="C4" s="2209"/>
      <c r="D4" s="2209"/>
      <c r="E4" s="2209"/>
      <c r="F4" s="2209"/>
      <c r="G4" s="2209"/>
      <c r="H4" s="2209"/>
      <c r="I4" s="2209"/>
      <c r="J4" s="2209"/>
      <c r="K4" s="2209"/>
      <c r="L4" s="2209"/>
      <c r="M4" s="2209"/>
    </row>
    <row r="5" spans="1:13" ht="15.75" thickBot="1">
      <c r="A5" s="1089"/>
      <c r="B5" s="1089"/>
      <c r="C5" s="1089"/>
      <c r="D5" s="1089"/>
      <c r="E5" s="1089"/>
      <c r="F5" s="1089"/>
      <c r="G5" s="1089"/>
      <c r="H5" s="1089"/>
      <c r="I5" s="1089"/>
      <c r="J5" s="1089"/>
      <c r="K5" s="1089"/>
      <c r="L5" s="1089"/>
      <c r="M5" s="1089"/>
    </row>
    <row r="6" spans="1:13" ht="16.5" thickTop="1" thickBot="1">
      <c r="A6" s="2210" t="s">
        <v>475</v>
      </c>
      <c r="B6" s="2211" t="s">
        <v>19</v>
      </c>
      <c r="C6" s="2211"/>
      <c r="D6" s="2211"/>
      <c r="E6" s="2212" t="s">
        <v>20</v>
      </c>
      <c r="F6" s="2212"/>
      <c r="G6" s="2213" t="s">
        <v>433</v>
      </c>
      <c r="H6" s="2213"/>
      <c r="I6" s="2213"/>
      <c r="J6" s="2213"/>
      <c r="K6" s="2213"/>
      <c r="L6" s="2213"/>
      <c r="M6" s="2213"/>
    </row>
    <row r="7" spans="1:13" ht="15.75" thickTop="1">
      <c r="A7" s="2210"/>
      <c r="B7" s="2211"/>
      <c r="C7" s="2211"/>
      <c r="D7" s="2211"/>
      <c r="E7" s="2212"/>
      <c r="F7" s="2212"/>
      <c r="G7" s="2213"/>
      <c r="H7" s="2213"/>
      <c r="I7" s="2213"/>
      <c r="J7" s="2213"/>
      <c r="K7" s="2213"/>
      <c r="L7" s="2213"/>
      <c r="M7" s="2213"/>
    </row>
    <row r="8" spans="1:13">
      <c r="A8" s="1130" t="s">
        <v>476</v>
      </c>
      <c r="B8" s="2214" t="s">
        <v>216</v>
      </c>
      <c r="C8" s="2214"/>
      <c r="D8" s="2214"/>
      <c r="E8" s="2215" t="s">
        <v>49</v>
      </c>
      <c r="F8" s="2215"/>
      <c r="G8" s="2216" t="s">
        <v>452</v>
      </c>
      <c r="H8" s="2216"/>
      <c r="I8" s="2216"/>
      <c r="J8" s="2216"/>
      <c r="K8" s="2216"/>
      <c r="L8" s="2216"/>
      <c r="M8" s="2216"/>
    </row>
    <row r="9" spans="1:13" ht="15.75" thickBot="1">
      <c r="A9" s="2217" t="s">
        <v>21</v>
      </c>
      <c r="B9" s="2217"/>
      <c r="C9" s="2218" t="s">
        <v>50</v>
      </c>
      <c r="D9" s="2218"/>
      <c r="E9" s="2218"/>
      <c r="F9" s="2218"/>
      <c r="G9" s="2218"/>
      <c r="H9" s="2218"/>
      <c r="I9" s="2218"/>
      <c r="J9" s="2218"/>
      <c r="K9" s="2218"/>
      <c r="L9" s="2218"/>
      <c r="M9" s="2218"/>
    </row>
    <row r="10" spans="1:13" ht="65.25" customHeight="1" thickTop="1" thickBot="1">
      <c r="A10" s="2217"/>
      <c r="B10" s="2217"/>
      <c r="C10" s="1131" t="s">
        <v>51</v>
      </c>
      <c r="D10" s="1132">
        <v>2024</v>
      </c>
      <c r="E10" s="2219" t="s">
        <v>3</v>
      </c>
      <c r="F10" s="2219"/>
      <c r="G10" s="2220" t="s">
        <v>3</v>
      </c>
      <c r="H10" s="2220"/>
      <c r="I10" s="1133" t="s">
        <v>3</v>
      </c>
      <c r="J10" s="2219" t="s">
        <v>3</v>
      </c>
      <c r="K10" s="2219"/>
      <c r="L10" s="2221" t="s">
        <v>52</v>
      </c>
      <c r="M10" s="2222" t="s">
        <v>22</v>
      </c>
    </row>
    <row r="11" spans="1:13" ht="52.5" thickTop="1" thickBot="1">
      <c r="A11" s="2217"/>
      <c r="B11" s="2217"/>
      <c r="C11" s="1134" t="s">
        <v>53</v>
      </c>
      <c r="D11" s="1135" t="s">
        <v>23</v>
      </c>
      <c r="E11" s="1136" t="s">
        <v>437</v>
      </c>
      <c r="F11" s="1137" t="s">
        <v>23</v>
      </c>
      <c r="G11" s="1136" t="s">
        <v>438</v>
      </c>
      <c r="H11" s="1137" t="s">
        <v>23</v>
      </c>
      <c r="I11" s="1138" t="s">
        <v>54</v>
      </c>
      <c r="J11" s="1136" t="s">
        <v>24</v>
      </c>
      <c r="K11" s="1137" t="s">
        <v>23</v>
      </c>
      <c r="L11" s="2221"/>
      <c r="M11" s="2222"/>
    </row>
    <row r="12" spans="1:13" ht="16.5" thickTop="1" thickBot="1">
      <c r="A12" s="2217"/>
      <c r="B12" s="2217"/>
      <c r="C12" s="1139" t="s">
        <v>440</v>
      </c>
      <c r="D12" s="1139" t="s">
        <v>441</v>
      </c>
      <c r="E12" s="1139" t="s">
        <v>442</v>
      </c>
      <c r="F12" s="1139" t="s">
        <v>443</v>
      </c>
      <c r="G12" s="1139" t="s">
        <v>444</v>
      </c>
      <c r="H12" s="1139" t="s">
        <v>445</v>
      </c>
      <c r="I12" s="1139" t="s">
        <v>25</v>
      </c>
      <c r="J12" s="1139" t="s">
        <v>446</v>
      </c>
      <c r="K12" s="1139" t="s">
        <v>447</v>
      </c>
      <c r="L12" s="1139" t="s">
        <v>26</v>
      </c>
      <c r="M12" s="1140" t="s">
        <v>27</v>
      </c>
    </row>
    <row r="13" spans="1:13" ht="15.75" thickTop="1">
      <c r="A13" s="2182" t="s">
        <v>34</v>
      </c>
      <c r="B13" s="2182"/>
      <c r="C13" s="1091"/>
      <c r="D13" s="1092"/>
      <c r="E13" s="1091"/>
      <c r="F13" s="1092"/>
      <c r="G13" s="1091"/>
      <c r="H13" s="1092"/>
      <c r="I13" s="1093"/>
      <c r="J13" s="1091"/>
      <c r="K13" s="1092"/>
      <c r="L13" s="1091"/>
      <c r="M13" s="1094"/>
    </row>
    <row r="14" spans="1:13">
      <c r="A14" s="1095" t="s">
        <v>28</v>
      </c>
      <c r="B14" s="1096" t="s">
        <v>29</v>
      </c>
      <c r="C14" s="1091"/>
      <c r="D14" s="1092"/>
      <c r="E14" s="1091"/>
      <c r="F14" s="1092"/>
      <c r="G14" s="1091"/>
      <c r="H14" s="1092"/>
      <c r="I14" s="1097"/>
      <c r="J14" s="1091"/>
      <c r="K14" s="1092"/>
      <c r="L14" s="1091"/>
      <c r="M14" s="1094"/>
    </row>
    <row r="15" spans="1:13">
      <c r="A15" s="1098" t="s">
        <v>457</v>
      </c>
      <c r="B15" s="1099" t="s">
        <v>36</v>
      </c>
      <c r="C15" s="1121">
        <v>176088292</v>
      </c>
      <c r="D15" s="1100">
        <v>58.579642665474061</v>
      </c>
      <c r="E15" s="1100">
        <v>223600000</v>
      </c>
      <c r="F15" s="1100">
        <v>58.579642665474061</v>
      </c>
      <c r="G15" s="1100">
        <v>223600000</v>
      </c>
      <c r="H15" s="1100">
        <v>58.579642665474061</v>
      </c>
      <c r="I15" s="1100">
        <v>0</v>
      </c>
      <c r="J15" s="1121">
        <v>130984081</v>
      </c>
      <c r="K15" s="1100">
        <v>58.579642665474061</v>
      </c>
      <c r="L15" s="1100">
        <v>92615919</v>
      </c>
      <c r="M15" s="1141">
        <v>58.579642665474061</v>
      </c>
    </row>
    <row r="16" spans="1:13">
      <c r="A16" s="1098" t="s">
        <v>458</v>
      </c>
      <c r="B16" s="1099" t="s">
        <v>37</v>
      </c>
      <c r="C16" s="1121">
        <v>29182618</v>
      </c>
      <c r="D16" s="1100">
        <v>58.174210582748088</v>
      </c>
      <c r="E16" s="1100">
        <v>37306000</v>
      </c>
      <c r="F16" s="1100">
        <v>58.174210582748088</v>
      </c>
      <c r="G16" s="1100">
        <v>37306000</v>
      </c>
      <c r="H16" s="1100">
        <v>58.174210582748088</v>
      </c>
      <c r="I16" s="1100">
        <v>0</v>
      </c>
      <c r="J16" s="1121">
        <v>21702471</v>
      </c>
      <c r="K16" s="1100">
        <v>58.174210582748088</v>
      </c>
      <c r="L16" s="1100">
        <v>15603529</v>
      </c>
      <c r="M16" s="1141">
        <v>58.174210582748088</v>
      </c>
    </row>
    <row r="17" spans="1:13">
      <c r="A17" s="1098" t="s">
        <v>459</v>
      </c>
      <c r="B17" s="1099" t="s">
        <v>38</v>
      </c>
      <c r="C17" s="1121">
        <v>33019081</v>
      </c>
      <c r="D17" s="1100">
        <v>29.190549864845639</v>
      </c>
      <c r="E17" s="1100">
        <v>56400000</v>
      </c>
      <c r="F17" s="1100">
        <v>29.190549864845639</v>
      </c>
      <c r="G17" s="1100">
        <v>56232000</v>
      </c>
      <c r="H17" s="1100">
        <v>29.190549864845639</v>
      </c>
      <c r="I17" s="1100">
        <v>-168000</v>
      </c>
      <c r="J17" s="1121">
        <v>16414430</v>
      </c>
      <c r="K17" s="1100">
        <v>29.190549864845639</v>
      </c>
      <c r="L17" s="1100">
        <v>39817570</v>
      </c>
      <c r="M17" s="1141">
        <v>29.190549864845639</v>
      </c>
    </row>
    <row r="18" spans="1:13">
      <c r="A18" s="1098" t="s">
        <v>460</v>
      </c>
      <c r="B18" s="1099" t="s">
        <v>39</v>
      </c>
      <c r="C18" s="1121">
        <v>0</v>
      </c>
      <c r="D18" s="1100">
        <v>0</v>
      </c>
      <c r="E18" s="1100">
        <v>0</v>
      </c>
      <c r="F18" s="1100">
        <v>0</v>
      </c>
      <c r="G18" s="1100">
        <v>0</v>
      </c>
      <c r="H18" s="1100">
        <v>0</v>
      </c>
      <c r="I18" s="1100">
        <v>0</v>
      </c>
      <c r="J18" s="1121">
        <v>0</v>
      </c>
      <c r="K18" s="1100">
        <v>0</v>
      </c>
      <c r="L18" s="1100">
        <v>0</v>
      </c>
      <c r="M18" s="1141">
        <v>0</v>
      </c>
    </row>
    <row r="19" spans="1:13">
      <c r="A19" s="1098" t="s">
        <v>461</v>
      </c>
      <c r="B19" s="1099" t="s">
        <v>40</v>
      </c>
      <c r="C19" s="1121">
        <v>4095140000</v>
      </c>
      <c r="D19" s="1100">
        <v>33</v>
      </c>
      <c r="E19" s="1100">
        <v>2095140000</v>
      </c>
      <c r="F19" s="1100">
        <v>33</v>
      </c>
      <c r="G19" s="1100">
        <v>2095140000</v>
      </c>
      <c r="H19" s="1100">
        <v>33</v>
      </c>
      <c r="I19" s="1100">
        <v>0</v>
      </c>
      <c r="J19" s="1121">
        <v>698380000</v>
      </c>
      <c r="K19" s="1100">
        <v>33.333333333333329</v>
      </c>
      <c r="L19" s="1100">
        <v>1396760000</v>
      </c>
      <c r="M19" s="1141">
        <v>33.333333333333329</v>
      </c>
    </row>
    <row r="20" spans="1:13">
      <c r="A20" s="1098" t="s">
        <v>462</v>
      </c>
      <c r="B20" s="1099" t="s">
        <v>41</v>
      </c>
      <c r="C20" s="1121">
        <v>0</v>
      </c>
      <c r="D20" s="1100">
        <v>0</v>
      </c>
      <c r="E20" s="1100">
        <v>0</v>
      </c>
      <c r="F20" s="1100">
        <v>0</v>
      </c>
      <c r="G20" s="1100">
        <v>0</v>
      </c>
      <c r="H20" s="1100">
        <v>0</v>
      </c>
      <c r="I20" s="1100">
        <v>0</v>
      </c>
      <c r="J20" s="1121">
        <v>0</v>
      </c>
      <c r="K20" s="1100">
        <v>0</v>
      </c>
      <c r="L20" s="1100">
        <v>0</v>
      </c>
      <c r="M20" s="1141">
        <v>0</v>
      </c>
    </row>
    <row r="21" spans="1:13">
      <c r="A21" s="1098" t="s">
        <v>463</v>
      </c>
      <c r="B21" s="1099" t="s">
        <v>42</v>
      </c>
      <c r="C21" s="1121">
        <v>163071</v>
      </c>
      <c r="D21" s="1100">
        <v>55</v>
      </c>
      <c r="E21" s="1100">
        <v>0</v>
      </c>
      <c r="F21" s="1100">
        <v>55</v>
      </c>
      <c r="G21" s="1100">
        <v>368000</v>
      </c>
      <c r="H21" s="1100">
        <v>55</v>
      </c>
      <c r="I21" s="1100">
        <v>368000</v>
      </c>
      <c r="J21" s="1121">
        <v>203944</v>
      </c>
      <c r="K21" s="1100">
        <v>55.419565217391309</v>
      </c>
      <c r="L21" s="1100">
        <v>164056</v>
      </c>
      <c r="M21" s="1141">
        <v>55.419565217391309</v>
      </c>
    </row>
    <row r="22" spans="1:13">
      <c r="A22" s="1102"/>
      <c r="B22" s="1103" t="s">
        <v>55</v>
      </c>
      <c r="C22" s="1122">
        <v>4333593062</v>
      </c>
      <c r="D22" s="1104">
        <v>36</v>
      </c>
      <c r="E22" s="1104">
        <v>2412446000</v>
      </c>
      <c r="F22" s="1104">
        <v>36</v>
      </c>
      <c r="G22" s="1104">
        <v>2412646000</v>
      </c>
      <c r="H22" s="1104">
        <v>36</v>
      </c>
      <c r="I22" s="1104">
        <v>200000</v>
      </c>
      <c r="J22" s="1122">
        <v>867684926</v>
      </c>
      <c r="K22" s="1100">
        <v>35.964038072721813</v>
      </c>
      <c r="L22" s="1104">
        <v>1544961074</v>
      </c>
      <c r="M22" s="1141">
        <v>35.964038072721813</v>
      </c>
    </row>
    <row r="23" spans="1:13">
      <c r="A23" s="1098" t="s">
        <v>464</v>
      </c>
      <c r="B23" s="1099" t="s">
        <v>43</v>
      </c>
      <c r="C23" s="1121">
        <v>0</v>
      </c>
      <c r="D23" s="1100">
        <v>0</v>
      </c>
      <c r="E23" s="1100">
        <v>0</v>
      </c>
      <c r="F23" s="1100">
        <v>0</v>
      </c>
      <c r="G23" s="1100">
        <v>0</v>
      </c>
      <c r="H23" s="1100">
        <v>0</v>
      </c>
      <c r="I23" s="1100">
        <v>0</v>
      </c>
      <c r="J23" s="1121">
        <v>0</v>
      </c>
      <c r="K23" s="1100">
        <v>0</v>
      </c>
      <c r="L23" s="1100">
        <v>0</v>
      </c>
      <c r="M23" s="1141">
        <v>0</v>
      </c>
    </row>
    <row r="24" spans="1:13">
      <c r="A24" s="1098" t="s">
        <v>465</v>
      </c>
      <c r="B24" s="1099" t="s">
        <v>44</v>
      </c>
      <c r="C24" s="1121">
        <v>1225440</v>
      </c>
      <c r="D24" s="1100">
        <v>0</v>
      </c>
      <c r="E24" s="1100">
        <v>3000000</v>
      </c>
      <c r="F24" s="1100">
        <v>0</v>
      </c>
      <c r="G24" s="1100">
        <v>3000000</v>
      </c>
      <c r="H24" s="1100">
        <v>0</v>
      </c>
      <c r="I24" s="1100">
        <v>0</v>
      </c>
      <c r="J24" s="1121">
        <v>0</v>
      </c>
      <c r="K24" s="1100">
        <v>0</v>
      </c>
      <c r="L24" s="1100">
        <v>3000000</v>
      </c>
      <c r="M24" s="1141">
        <v>0</v>
      </c>
    </row>
    <row r="25" spans="1:13" ht="75">
      <c r="A25" s="1102"/>
      <c r="B25" s="1116" t="s">
        <v>56</v>
      </c>
      <c r="C25" s="1122">
        <v>1225440</v>
      </c>
      <c r="D25" s="1104">
        <v>0</v>
      </c>
      <c r="E25" s="1104">
        <v>3000000</v>
      </c>
      <c r="F25" s="1104">
        <v>0</v>
      </c>
      <c r="G25" s="1104">
        <v>3000000</v>
      </c>
      <c r="H25" s="1104">
        <v>0</v>
      </c>
      <c r="I25" s="1104">
        <v>0</v>
      </c>
      <c r="J25" s="1122">
        <v>0</v>
      </c>
      <c r="K25" s="1100">
        <v>0</v>
      </c>
      <c r="L25" s="1104">
        <v>3000000</v>
      </c>
      <c r="M25" s="1141">
        <v>0</v>
      </c>
    </row>
    <row r="26" spans="1:13">
      <c r="A26" s="1098" t="s">
        <v>464</v>
      </c>
      <c r="B26" s="1099" t="s">
        <v>43</v>
      </c>
      <c r="C26" s="1121">
        <v>0</v>
      </c>
      <c r="D26" s="1100">
        <v>0</v>
      </c>
      <c r="E26" s="1100">
        <v>0</v>
      </c>
      <c r="F26" s="1100">
        <v>0</v>
      </c>
      <c r="G26" s="1100">
        <v>0</v>
      </c>
      <c r="H26" s="1100">
        <v>0</v>
      </c>
      <c r="I26" s="1100">
        <v>0</v>
      </c>
      <c r="J26" s="1121">
        <v>0</v>
      </c>
      <c r="K26" s="1100">
        <v>0</v>
      </c>
      <c r="L26" s="1100">
        <v>0</v>
      </c>
      <c r="M26" s="1141">
        <v>0</v>
      </c>
    </row>
    <row r="27" spans="1:13">
      <c r="A27" s="1098" t="s">
        <v>465</v>
      </c>
      <c r="B27" s="1099" t="s">
        <v>44</v>
      </c>
      <c r="C27" s="1121">
        <v>0</v>
      </c>
      <c r="D27" s="1100">
        <v>0</v>
      </c>
      <c r="E27" s="1100">
        <v>0</v>
      </c>
      <c r="F27" s="1100">
        <v>0</v>
      </c>
      <c r="G27" s="1100">
        <v>0</v>
      </c>
      <c r="H27" s="1100">
        <v>0</v>
      </c>
      <c r="I27" s="1100">
        <v>0</v>
      </c>
      <c r="J27" s="1121">
        <v>0</v>
      </c>
      <c r="K27" s="1100">
        <v>0</v>
      </c>
      <c r="L27" s="1100">
        <v>0</v>
      </c>
      <c r="M27" s="1141">
        <v>0</v>
      </c>
    </row>
    <row r="28" spans="1:13" ht="60">
      <c r="A28" s="1102"/>
      <c r="B28" s="1116" t="s">
        <v>57</v>
      </c>
      <c r="C28" s="1122">
        <v>0</v>
      </c>
      <c r="D28" s="1104">
        <v>0</v>
      </c>
      <c r="E28" s="1104">
        <v>0</v>
      </c>
      <c r="F28" s="1104">
        <v>0</v>
      </c>
      <c r="G28" s="1104">
        <v>0</v>
      </c>
      <c r="H28" s="1104">
        <v>0</v>
      </c>
      <c r="I28" s="1104">
        <v>0</v>
      </c>
      <c r="J28" s="1122">
        <v>0</v>
      </c>
      <c r="K28" s="1100">
        <v>0</v>
      </c>
      <c r="L28" s="1104">
        <v>0</v>
      </c>
      <c r="M28" s="1141">
        <v>0</v>
      </c>
    </row>
    <row r="29" spans="1:13">
      <c r="A29" s="1106"/>
      <c r="B29" s="1107" t="s">
        <v>58</v>
      </c>
      <c r="C29" s="1123">
        <v>1225440</v>
      </c>
      <c r="D29" s="1108">
        <v>0</v>
      </c>
      <c r="E29" s="1108">
        <v>3000000</v>
      </c>
      <c r="F29" s="1108">
        <v>0</v>
      </c>
      <c r="G29" s="1108">
        <v>3000000</v>
      </c>
      <c r="H29" s="1108">
        <v>0</v>
      </c>
      <c r="I29" s="1108">
        <v>0</v>
      </c>
      <c r="J29" s="1123">
        <v>0</v>
      </c>
      <c r="K29" s="1100">
        <v>0</v>
      </c>
      <c r="L29" s="1108">
        <v>3000000</v>
      </c>
      <c r="M29" s="1141">
        <v>0</v>
      </c>
    </row>
    <row r="30" spans="1:13" ht="60">
      <c r="A30" s="1106"/>
      <c r="B30" s="1114" t="s">
        <v>59</v>
      </c>
      <c r="C30" s="1123">
        <v>4334818502</v>
      </c>
      <c r="D30" s="1108">
        <v>36</v>
      </c>
      <c r="E30" s="1108">
        <v>2415446000</v>
      </c>
      <c r="F30" s="1108">
        <v>36</v>
      </c>
      <c r="G30" s="1108">
        <v>2415646000</v>
      </c>
      <c r="H30" s="1108">
        <v>36</v>
      </c>
      <c r="I30" s="1108">
        <v>200000</v>
      </c>
      <c r="J30" s="1123">
        <v>867684926</v>
      </c>
      <c r="K30" s="1100">
        <v>35.919374196384737</v>
      </c>
      <c r="L30" s="1108">
        <v>1547961074</v>
      </c>
      <c r="M30" s="1141">
        <v>35.919374196384737</v>
      </c>
    </row>
    <row r="31" spans="1:13" ht="60">
      <c r="A31" s="1102"/>
      <c r="B31" s="1116" t="s">
        <v>60</v>
      </c>
      <c r="C31" s="1122">
        <v>234032</v>
      </c>
      <c r="D31" s="1104"/>
      <c r="E31" s="1104"/>
      <c r="F31" s="1104"/>
      <c r="G31" s="1104"/>
      <c r="H31" s="1104"/>
      <c r="I31" s="1104"/>
      <c r="J31" s="1122">
        <v>0</v>
      </c>
      <c r="K31" s="1104"/>
      <c r="L31" s="1104"/>
      <c r="M31" s="1105"/>
    </row>
    <row r="32" spans="1:13" ht="60">
      <c r="A32" s="1102"/>
      <c r="B32" s="1116" t="s">
        <v>61</v>
      </c>
      <c r="C32" s="1122">
        <v>0</v>
      </c>
      <c r="D32" s="1104"/>
      <c r="E32" s="1104"/>
      <c r="F32" s="1104"/>
      <c r="G32" s="1104"/>
      <c r="H32" s="1104"/>
      <c r="I32" s="1104"/>
      <c r="J32" s="1122">
        <v>0</v>
      </c>
      <c r="K32" s="1104"/>
      <c r="L32" s="1104"/>
      <c r="M32" s="1105"/>
    </row>
    <row r="33" spans="1:13" ht="15.75" thickBot="1">
      <c r="A33" s="1106"/>
      <c r="B33" s="1107" t="s">
        <v>62</v>
      </c>
      <c r="C33" s="1123">
        <v>4335052534</v>
      </c>
      <c r="D33" s="1108"/>
      <c r="E33" s="1108"/>
      <c r="F33" s="1108"/>
      <c r="G33" s="1108"/>
      <c r="H33" s="1108"/>
      <c r="I33" s="1108"/>
      <c r="J33" s="1123">
        <v>867684926</v>
      </c>
      <c r="K33" s="1108"/>
      <c r="L33" s="1108"/>
      <c r="M33" s="1109"/>
    </row>
    <row r="34" spans="1:13" ht="15.75" thickTop="1">
      <c r="A34" s="2183" t="s">
        <v>63</v>
      </c>
      <c r="B34" s="2183"/>
      <c r="C34" s="1124"/>
      <c r="D34" s="1111"/>
      <c r="E34" s="1110"/>
      <c r="F34" s="1111"/>
      <c r="G34" s="1110"/>
      <c r="H34" s="1111"/>
      <c r="I34" s="1112"/>
      <c r="J34" s="1110"/>
      <c r="K34" s="1111"/>
      <c r="L34" s="1110"/>
      <c r="M34" s="1113"/>
    </row>
    <row r="35" spans="1:13">
      <c r="A35" s="1095" t="s">
        <v>35</v>
      </c>
      <c r="B35" s="1096" t="s">
        <v>29</v>
      </c>
      <c r="C35" s="1125"/>
      <c r="D35" s="1092"/>
      <c r="E35" s="1091"/>
      <c r="F35" s="1092"/>
      <c r="G35" s="1091"/>
      <c r="H35" s="1092"/>
      <c r="I35" s="1097"/>
      <c r="J35" s="1091"/>
      <c r="K35" s="1092"/>
      <c r="L35" s="1091"/>
      <c r="M35" s="1094"/>
    </row>
    <row r="36" spans="1:13" ht="45">
      <c r="A36" s="1098"/>
      <c r="B36" s="1114" t="s">
        <v>64</v>
      </c>
      <c r="C36" s="1123">
        <v>4333593062</v>
      </c>
      <c r="D36" s="1108">
        <v>100</v>
      </c>
      <c r="E36" s="1108">
        <v>2412446000</v>
      </c>
      <c r="F36" s="1108">
        <v>99.9</v>
      </c>
      <c r="G36" s="1108">
        <v>2412646000</v>
      </c>
      <c r="H36" s="1108">
        <v>99.9</v>
      </c>
      <c r="I36" s="1108">
        <v>200000</v>
      </c>
      <c r="J36" s="1123">
        <v>867684926</v>
      </c>
      <c r="K36" s="1108">
        <v>100</v>
      </c>
      <c r="L36" s="1108">
        <v>1544961074</v>
      </c>
      <c r="M36" s="1109">
        <v>35.964038072721813</v>
      </c>
    </row>
    <row r="37" spans="1:13">
      <c r="A37" s="1098" t="s">
        <v>65</v>
      </c>
      <c r="B37" s="1115" t="s">
        <v>66</v>
      </c>
      <c r="C37" s="1121"/>
      <c r="D37" s="1100"/>
      <c r="E37" s="1100"/>
      <c r="F37" s="1100"/>
      <c r="G37" s="1100"/>
      <c r="H37" s="1100"/>
      <c r="I37" s="1100"/>
      <c r="J37" s="1121"/>
      <c r="K37" s="1100"/>
      <c r="L37" s="1100"/>
      <c r="M37" s="1101"/>
    </row>
    <row r="38" spans="1:13" ht="45">
      <c r="A38" s="1098" t="s">
        <v>217</v>
      </c>
      <c r="B38" s="1115" t="s">
        <v>218</v>
      </c>
      <c r="C38" s="1121">
        <v>1226958636</v>
      </c>
      <c r="D38" s="1100">
        <v>28.3</v>
      </c>
      <c r="E38" s="1100">
        <v>2384246000</v>
      </c>
      <c r="F38" s="1100">
        <v>98.7</v>
      </c>
      <c r="G38" s="1100">
        <v>2384446000</v>
      </c>
      <c r="H38" s="1100">
        <v>98.7</v>
      </c>
      <c r="I38" s="1100">
        <v>200000</v>
      </c>
      <c r="J38" s="1121">
        <v>860703265</v>
      </c>
      <c r="K38" s="1100">
        <v>99.195369103369671</v>
      </c>
      <c r="L38" s="1100">
        <v>1523742735</v>
      </c>
      <c r="M38" s="1101">
        <v>36.096571908107791</v>
      </c>
    </row>
    <row r="39" spans="1:13" ht="45">
      <c r="A39" s="1098" t="s">
        <v>219</v>
      </c>
      <c r="B39" s="1115" t="s">
        <v>220</v>
      </c>
      <c r="C39" s="1121">
        <v>7679564</v>
      </c>
      <c r="D39" s="1100">
        <v>0.2</v>
      </c>
      <c r="E39" s="1100">
        <v>28200000</v>
      </c>
      <c r="F39" s="1100">
        <v>1.2</v>
      </c>
      <c r="G39" s="1100">
        <v>28200000</v>
      </c>
      <c r="H39" s="1100">
        <v>1.2</v>
      </c>
      <c r="I39" s="1100">
        <v>0</v>
      </c>
      <c r="J39" s="1121">
        <v>6981661</v>
      </c>
      <c r="K39" s="1100">
        <v>0.80463089663032827</v>
      </c>
      <c r="L39" s="1100">
        <v>21218339</v>
      </c>
      <c r="M39" s="1101">
        <v>24.757663120567376</v>
      </c>
    </row>
    <row r="40" spans="1:13" ht="60">
      <c r="A40" s="1098" t="s">
        <v>221</v>
      </c>
      <c r="B40" s="1115" t="s">
        <v>222</v>
      </c>
      <c r="C40" s="1121">
        <v>3814862</v>
      </c>
      <c r="D40" s="1100">
        <v>0.1</v>
      </c>
      <c r="E40" s="1100">
        <v>0</v>
      </c>
      <c r="F40" s="1100">
        <v>0</v>
      </c>
      <c r="G40" s="1100">
        <v>0</v>
      </c>
      <c r="H40" s="1100">
        <v>0</v>
      </c>
      <c r="I40" s="1100">
        <v>0</v>
      </c>
      <c r="J40" s="1121">
        <v>0</v>
      </c>
      <c r="K40" s="1100">
        <v>0</v>
      </c>
      <c r="L40" s="1100">
        <v>0</v>
      </c>
      <c r="M40" s="1101">
        <v>0</v>
      </c>
    </row>
    <row r="41" spans="1:13" ht="60">
      <c r="A41" s="1098" t="s">
        <v>362</v>
      </c>
      <c r="B41" s="1115" t="s">
        <v>363</v>
      </c>
      <c r="C41" s="1121">
        <v>3095140000</v>
      </c>
      <c r="D41" s="1100">
        <v>71.400000000000006</v>
      </c>
      <c r="E41" s="1100">
        <v>0</v>
      </c>
      <c r="F41" s="1100">
        <v>0</v>
      </c>
      <c r="G41" s="1100">
        <v>0</v>
      </c>
      <c r="H41" s="1100">
        <v>0</v>
      </c>
      <c r="I41" s="1100">
        <v>0</v>
      </c>
      <c r="J41" s="1121">
        <v>0</v>
      </c>
      <c r="K41" s="1100">
        <v>0</v>
      </c>
      <c r="L41" s="1100">
        <v>0</v>
      </c>
      <c r="M41" s="1101">
        <v>0</v>
      </c>
    </row>
    <row r="42" spans="1:13" ht="45">
      <c r="A42" s="1098"/>
      <c r="B42" s="1114" t="s">
        <v>67</v>
      </c>
      <c r="C42" s="1123">
        <v>1225440</v>
      </c>
      <c r="D42" s="1108">
        <v>0</v>
      </c>
      <c r="E42" s="1108">
        <v>3000000</v>
      </c>
      <c r="F42" s="1108">
        <v>0.1</v>
      </c>
      <c r="G42" s="1108">
        <v>3000000</v>
      </c>
      <c r="H42" s="1108">
        <v>0.1</v>
      </c>
      <c r="I42" s="1108">
        <v>0</v>
      </c>
      <c r="J42" s="1123">
        <v>0</v>
      </c>
      <c r="K42" s="1108">
        <v>0</v>
      </c>
      <c r="L42" s="1108">
        <v>3000000</v>
      </c>
      <c r="M42" s="1109">
        <v>0</v>
      </c>
    </row>
    <row r="43" spans="1:13">
      <c r="A43" s="1098" t="s">
        <v>65</v>
      </c>
      <c r="B43" s="1115" t="s">
        <v>66</v>
      </c>
      <c r="C43" s="1121"/>
      <c r="D43" s="1100"/>
      <c r="E43" s="1100"/>
      <c r="F43" s="1100"/>
      <c r="G43" s="1100"/>
      <c r="H43" s="1100"/>
      <c r="I43" s="1100"/>
      <c r="J43" s="1121"/>
      <c r="K43" s="1100"/>
      <c r="L43" s="1100"/>
      <c r="M43" s="1101"/>
    </row>
    <row r="44" spans="1:13" ht="30">
      <c r="A44" s="1098" t="s">
        <v>223</v>
      </c>
      <c r="B44" s="1115" t="s">
        <v>224</v>
      </c>
      <c r="C44" s="1121">
        <v>1225440</v>
      </c>
      <c r="D44" s="1100">
        <v>0</v>
      </c>
      <c r="E44" s="1100">
        <v>3000000</v>
      </c>
      <c r="F44" s="1100">
        <v>0.1</v>
      </c>
      <c r="G44" s="1100">
        <v>3000000</v>
      </c>
      <c r="H44" s="1100">
        <v>0.1</v>
      </c>
      <c r="I44" s="1100">
        <v>0</v>
      </c>
      <c r="J44" s="1121">
        <v>0</v>
      </c>
      <c r="K44" s="1100">
        <v>0</v>
      </c>
      <c r="L44" s="1100">
        <v>3000000</v>
      </c>
      <c r="M44" s="1101">
        <v>0</v>
      </c>
    </row>
    <row r="45" spans="1:13" ht="75">
      <c r="A45" s="1098"/>
      <c r="B45" s="1116" t="s">
        <v>56</v>
      </c>
      <c r="C45" s="1122">
        <v>1225440</v>
      </c>
      <c r="D45" s="1104">
        <v>0</v>
      </c>
      <c r="E45" s="1104">
        <v>3000000</v>
      </c>
      <c r="F45" s="1104">
        <v>0.1</v>
      </c>
      <c r="G45" s="1104">
        <v>3000000</v>
      </c>
      <c r="H45" s="1104">
        <v>0.1</v>
      </c>
      <c r="I45" s="1104">
        <v>0</v>
      </c>
      <c r="J45" s="1122">
        <v>0</v>
      </c>
      <c r="K45" s="1104">
        <v>0</v>
      </c>
      <c r="L45" s="1104">
        <v>3000000</v>
      </c>
      <c r="M45" s="1105">
        <v>0</v>
      </c>
    </row>
    <row r="46" spans="1:13">
      <c r="A46" s="1098" t="s">
        <v>65</v>
      </c>
      <c r="B46" s="1115" t="s">
        <v>66</v>
      </c>
      <c r="C46" s="1121"/>
      <c r="D46" s="1100"/>
      <c r="E46" s="1100"/>
      <c r="F46" s="1100"/>
      <c r="G46" s="1100"/>
      <c r="H46" s="1100"/>
      <c r="I46" s="1100"/>
      <c r="J46" s="1121"/>
      <c r="K46" s="1100"/>
      <c r="L46" s="1100"/>
      <c r="M46" s="1101"/>
    </row>
    <row r="47" spans="1:13" ht="60">
      <c r="A47" s="1098"/>
      <c r="B47" s="1116" t="s">
        <v>57</v>
      </c>
      <c r="C47" s="1122">
        <v>0</v>
      </c>
      <c r="D47" s="1104">
        <v>0</v>
      </c>
      <c r="E47" s="1104">
        <v>0</v>
      </c>
      <c r="F47" s="1104">
        <v>0</v>
      </c>
      <c r="G47" s="1104">
        <v>0</v>
      </c>
      <c r="H47" s="1104">
        <v>0</v>
      </c>
      <c r="I47" s="1104">
        <v>0</v>
      </c>
      <c r="J47" s="1122">
        <v>0</v>
      </c>
      <c r="K47" s="1104">
        <v>0</v>
      </c>
      <c r="L47" s="1104">
        <v>0</v>
      </c>
      <c r="M47" s="1105">
        <v>0</v>
      </c>
    </row>
    <row r="48" spans="1:13" ht="60">
      <c r="A48" s="1098"/>
      <c r="B48" s="1114" t="s">
        <v>144</v>
      </c>
      <c r="C48" s="1123">
        <v>234032</v>
      </c>
      <c r="D48" s="1108">
        <v>100</v>
      </c>
      <c r="E48" s="1108"/>
      <c r="F48" s="1108"/>
      <c r="G48" s="1108"/>
      <c r="H48" s="1108"/>
      <c r="I48" s="1108"/>
      <c r="J48" s="1123">
        <v>0</v>
      </c>
      <c r="K48" s="1108">
        <v>0</v>
      </c>
      <c r="L48" s="1108"/>
      <c r="M48" s="1109"/>
    </row>
    <row r="49" spans="1:22" ht="60">
      <c r="A49" s="1098"/>
      <c r="B49" s="1114" t="s">
        <v>145</v>
      </c>
      <c r="C49" s="1123">
        <v>234032</v>
      </c>
      <c r="D49" s="1108">
        <v>100</v>
      </c>
      <c r="E49" s="1108"/>
      <c r="F49" s="1108"/>
      <c r="G49" s="1108"/>
      <c r="H49" s="1108"/>
      <c r="I49" s="1108"/>
      <c r="J49" s="1123">
        <v>0</v>
      </c>
      <c r="K49" s="1108">
        <v>0</v>
      </c>
      <c r="L49" s="1108"/>
      <c r="M49" s="1109"/>
    </row>
    <row r="50" spans="1:22">
      <c r="A50" s="1098" t="s">
        <v>65</v>
      </c>
      <c r="B50" s="1115" t="s">
        <v>66</v>
      </c>
      <c r="C50" s="1121"/>
      <c r="D50" s="1100"/>
      <c r="E50" s="1100"/>
      <c r="F50" s="1100"/>
      <c r="G50" s="1100"/>
      <c r="H50" s="1100"/>
      <c r="I50" s="1100"/>
      <c r="J50" s="1121"/>
      <c r="K50" s="1100"/>
      <c r="L50" s="1100"/>
      <c r="M50" s="1101"/>
    </row>
    <row r="51" spans="1:22" ht="45">
      <c r="A51" s="1098" t="s">
        <v>217</v>
      </c>
      <c r="B51" s="1115" t="s">
        <v>218</v>
      </c>
      <c r="C51" s="1121">
        <v>234032</v>
      </c>
      <c r="D51" s="1100">
        <v>100</v>
      </c>
      <c r="E51" s="1100"/>
      <c r="F51" s="1100"/>
      <c r="G51" s="1100"/>
      <c r="H51" s="1100"/>
      <c r="I51" s="1100"/>
      <c r="J51" s="1121">
        <v>0</v>
      </c>
      <c r="K51" s="1100">
        <v>0</v>
      </c>
      <c r="L51" s="1100"/>
      <c r="M51" s="1101"/>
    </row>
    <row r="52" spans="1:22">
      <c r="A52" s="1098" t="s">
        <v>65</v>
      </c>
      <c r="B52" s="1115" t="s">
        <v>66</v>
      </c>
      <c r="C52" s="1121"/>
      <c r="D52" s="1100"/>
      <c r="E52" s="1100"/>
      <c r="F52" s="1100"/>
      <c r="G52" s="1100"/>
      <c r="H52" s="1100"/>
      <c r="I52" s="1100"/>
      <c r="J52" s="1121"/>
      <c r="K52" s="1100"/>
      <c r="L52" s="1100"/>
      <c r="M52" s="1101"/>
    </row>
    <row r="53" spans="1:22" ht="45.75" thickBot="1">
      <c r="A53" s="1098"/>
      <c r="B53" s="1117" t="s">
        <v>62</v>
      </c>
      <c r="C53" s="1126">
        <v>4335052534</v>
      </c>
      <c r="D53" s="1118"/>
      <c r="E53" s="1118">
        <v>2415446000</v>
      </c>
      <c r="F53" s="1118"/>
      <c r="G53" s="1118">
        <v>2415646000</v>
      </c>
      <c r="H53" s="1118"/>
      <c r="I53" s="1118">
        <v>200000</v>
      </c>
      <c r="J53" s="1126">
        <v>867684926</v>
      </c>
      <c r="K53" s="1118"/>
      <c r="L53" s="1118">
        <v>1547961074</v>
      </c>
      <c r="M53" s="1119"/>
    </row>
    <row r="54" spans="1:22" ht="15.75" thickTop="1">
      <c r="A54" s="2184"/>
      <c r="B54" s="2184"/>
      <c r="C54" s="2184"/>
      <c r="D54" s="2184"/>
      <c r="E54" s="2184"/>
      <c r="F54" s="2184"/>
      <c r="G54" s="2184"/>
      <c r="H54" s="2184"/>
      <c r="I54" s="2184"/>
      <c r="J54" s="2184"/>
      <c r="K54" s="2184"/>
      <c r="L54" s="2184"/>
      <c r="M54" s="2184"/>
    </row>
    <row r="55" spans="1:22" ht="15.75" thickBot="1">
      <c r="A55" s="1090"/>
      <c r="B55" s="1089"/>
      <c r="C55" s="1089"/>
      <c r="D55" s="1089"/>
      <c r="E55" s="1089"/>
      <c r="F55" s="1089"/>
      <c r="G55" s="1089"/>
      <c r="H55" s="1089"/>
      <c r="I55" s="1089"/>
      <c r="J55" s="1089"/>
      <c r="K55" s="1089"/>
      <c r="L55" s="1089"/>
      <c r="M55" s="1089"/>
    </row>
    <row r="56" spans="1:22">
      <c r="A56" s="1089"/>
      <c r="B56" s="2185" t="s">
        <v>575</v>
      </c>
      <c r="C56" s="1127" t="s">
        <v>679</v>
      </c>
      <c r="D56" s="2201"/>
      <c r="E56" s="2202"/>
      <c r="F56" s="2188" t="s">
        <v>576</v>
      </c>
      <c r="G56" s="2189"/>
      <c r="H56" s="1127" t="s">
        <v>577</v>
      </c>
      <c r="I56" s="2194"/>
      <c r="J56" s="2195"/>
      <c r="K56" s="2200"/>
      <c r="L56" s="2200"/>
      <c r="M56" s="1120"/>
    </row>
    <row r="57" spans="1:22" ht="57.75" customHeight="1">
      <c r="A57" s="1089"/>
      <c r="B57" s="2186"/>
      <c r="C57" s="1128" t="s">
        <v>579</v>
      </c>
      <c r="D57" s="2203"/>
      <c r="E57" s="2204"/>
      <c r="F57" s="2190"/>
      <c r="G57" s="2191"/>
      <c r="H57" s="1128" t="s">
        <v>579</v>
      </c>
      <c r="I57" s="2196"/>
      <c r="J57" s="2197"/>
      <c r="K57" s="2200"/>
      <c r="L57" s="2200"/>
      <c r="M57" s="1120"/>
    </row>
    <row r="58" spans="1:22" ht="15.75" thickBot="1">
      <c r="A58" s="1089"/>
      <c r="B58" s="2187"/>
      <c r="C58" s="1129" t="s">
        <v>580</v>
      </c>
      <c r="D58" s="2205"/>
      <c r="E58" s="2206"/>
      <c r="F58" s="2192"/>
      <c r="G58" s="2193"/>
      <c r="H58" s="1129" t="s">
        <v>580</v>
      </c>
      <c r="I58" s="2198"/>
      <c r="J58" s="2199"/>
      <c r="K58" s="2200"/>
      <c r="L58" s="2200"/>
      <c r="M58" s="1120"/>
    </row>
    <row r="63" spans="1:22">
      <c r="A63" s="1143"/>
      <c r="B63" s="1143"/>
      <c r="C63" s="1144"/>
      <c r="D63" s="1143"/>
      <c r="E63" s="1143"/>
      <c r="F63" s="1143"/>
      <c r="G63" s="1143"/>
      <c r="H63" s="1143"/>
      <c r="I63" s="1143"/>
      <c r="J63" s="1143"/>
      <c r="K63" s="1143"/>
      <c r="L63" s="1143"/>
      <c r="M63" s="1143"/>
      <c r="N63" s="1143"/>
      <c r="O63" s="1143"/>
      <c r="P63" s="1143"/>
      <c r="Q63" s="1143"/>
      <c r="R63" s="1143"/>
      <c r="S63" s="1143"/>
      <c r="T63" s="1143"/>
      <c r="U63" s="1142"/>
      <c r="V63" s="1142"/>
    </row>
    <row r="64" spans="1:22">
      <c r="A64" s="1143"/>
      <c r="B64" s="1143"/>
      <c r="C64" s="2168" t="s">
        <v>68</v>
      </c>
      <c r="D64" s="2168"/>
      <c r="E64" s="2168"/>
      <c r="F64" s="2168"/>
      <c r="G64" s="2168"/>
      <c r="H64" s="2168"/>
      <c r="I64" s="2168"/>
      <c r="J64" s="2168"/>
      <c r="K64" s="2168"/>
      <c r="L64" s="2168"/>
      <c r="M64" s="2168"/>
      <c r="N64" s="2168"/>
      <c r="O64" s="2168"/>
      <c r="P64" s="2168"/>
      <c r="Q64" s="2168"/>
      <c r="R64" s="2168"/>
      <c r="S64" s="2168"/>
      <c r="T64" s="1143"/>
      <c r="U64" s="1142"/>
      <c r="V64" s="1142"/>
    </row>
    <row r="65" spans="1:20" ht="15.75" thickBot="1">
      <c r="A65" s="2169" t="s">
        <v>582</v>
      </c>
      <c r="B65" s="2169"/>
      <c r="C65" s="2169"/>
      <c r="D65" s="2169"/>
      <c r="E65" s="2169"/>
      <c r="F65" s="2169"/>
      <c r="G65" s="2169"/>
      <c r="H65" s="2169"/>
      <c r="I65" s="2169"/>
      <c r="J65" s="2169"/>
      <c r="K65" s="2169"/>
      <c r="L65" s="2169"/>
      <c r="M65" s="2169"/>
      <c r="N65" s="2169"/>
      <c r="O65" s="2169"/>
      <c r="P65" s="2169"/>
      <c r="Q65" s="2169"/>
      <c r="R65" s="2169"/>
      <c r="S65" s="1142"/>
      <c r="T65" s="1142"/>
    </row>
    <row r="66" spans="1:20" ht="16.5" thickTop="1" thickBot="1">
      <c r="A66" s="2170" t="s">
        <v>0</v>
      </c>
      <c r="B66" s="2171" t="s">
        <v>28</v>
      </c>
      <c r="C66" s="2171"/>
      <c r="D66" s="2171" t="s">
        <v>45</v>
      </c>
      <c r="E66" s="2171" t="s">
        <v>1</v>
      </c>
      <c r="F66" s="2171" t="s">
        <v>2</v>
      </c>
      <c r="G66" s="2171" t="s">
        <v>3</v>
      </c>
      <c r="H66" s="2171" t="s">
        <v>4</v>
      </c>
      <c r="I66" s="2172" t="s">
        <v>5</v>
      </c>
      <c r="J66" s="2172"/>
      <c r="K66" s="2172"/>
      <c r="L66" s="2172"/>
      <c r="M66" s="2172"/>
      <c r="N66" s="2172"/>
      <c r="O66" s="2172"/>
      <c r="P66" s="2172"/>
      <c r="Q66" s="2172"/>
      <c r="R66" s="2172"/>
      <c r="S66" s="1142"/>
      <c r="T66" s="1142"/>
    </row>
    <row r="67" spans="1:20" ht="16.5" thickTop="1" thickBot="1">
      <c r="A67" s="2170"/>
      <c r="B67" s="2171"/>
      <c r="C67" s="2171"/>
      <c r="D67" s="2171"/>
      <c r="E67" s="2171"/>
      <c r="F67" s="2171"/>
      <c r="G67" s="2171"/>
      <c r="H67" s="2171"/>
      <c r="I67" s="1151" t="s">
        <v>464</v>
      </c>
      <c r="J67" s="1151" t="s">
        <v>465</v>
      </c>
      <c r="K67" s="1151" t="s">
        <v>457</v>
      </c>
      <c r="L67" s="1151" t="s">
        <v>458</v>
      </c>
      <c r="M67" s="1151" t="s">
        <v>459</v>
      </c>
      <c r="N67" s="1151" t="s">
        <v>460</v>
      </c>
      <c r="O67" s="1151" t="s">
        <v>461</v>
      </c>
      <c r="P67" s="1151" t="s">
        <v>462</v>
      </c>
      <c r="Q67" s="1151" t="s">
        <v>463</v>
      </c>
      <c r="R67" s="1152" t="s">
        <v>6</v>
      </c>
      <c r="S67" s="1142"/>
      <c r="T67" s="1142"/>
    </row>
    <row r="68" spans="1:20" ht="75.75" thickTop="1">
      <c r="A68" s="2170"/>
      <c r="B68" s="2171"/>
      <c r="C68" s="2171"/>
      <c r="D68" s="2171"/>
      <c r="E68" s="2171"/>
      <c r="F68" s="2171"/>
      <c r="G68" s="1155" t="s">
        <v>7</v>
      </c>
      <c r="H68" s="2171"/>
      <c r="I68" s="1155" t="s">
        <v>69</v>
      </c>
      <c r="J68" s="1155" t="s">
        <v>70</v>
      </c>
      <c r="K68" s="1155" t="s">
        <v>8</v>
      </c>
      <c r="L68" s="1155" t="s">
        <v>71</v>
      </c>
      <c r="M68" s="1155" t="s">
        <v>72</v>
      </c>
      <c r="N68" s="1155" t="s">
        <v>73</v>
      </c>
      <c r="O68" s="1155" t="s">
        <v>74</v>
      </c>
      <c r="P68" s="1155" t="s">
        <v>75</v>
      </c>
      <c r="Q68" s="1155" t="s">
        <v>9</v>
      </c>
      <c r="R68" s="1153" t="s">
        <v>6</v>
      </c>
      <c r="S68" s="1142"/>
      <c r="T68" s="1142"/>
    </row>
    <row r="69" spans="1:20">
      <c r="A69" s="1145" t="s">
        <v>433</v>
      </c>
      <c r="B69" s="2175" t="s">
        <v>452</v>
      </c>
      <c r="C69" s="2175"/>
      <c r="D69" s="1146" t="s">
        <v>216</v>
      </c>
      <c r="E69" s="1147" t="s">
        <v>474</v>
      </c>
      <c r="F69" s="1148" t="s">
        <v>10</v>
      </c>
      <c r="G69" s="1147">
        <v>2025</v>
      </c>
      <c r="H69" s="1146" t="s">
        <v>11</v>
      </c>
      <c r="I69" s="1149">
        <v>0</v>
      </c>
      <c r="J69" s="1149">
        <v>3000000</v>
      </c>
      <c r="K69" s="1149">
        <v>223600000</v>
      </c>
      <c r="L69" s="1149">
        <v>37306000</v>
      </c>
      <c r="M69" s="1149">
        <v>56400000</v>
      </c>
      <c r="N69" s="1149">
        <v>0</v>
      </c>
      <c r="O69" s="1149">
        <v>2095140000</v>
      </c>
      <c r="P69" s="1149">
        <v>0</v>
      </c>
      <c r="Q69" s="1150">
        <v>0</v>
      </c>
      <c r="R69" s="1157">
        <v>2415446000</v>
      </c>
      <c r="S69" s="1156"/>
      <c r="T69" s="1156"/>
    </row>
    <row r="70" spans="1:20">
      <c r="A70" s="1145" t="s">
        <v>433</v>
      </c>
      <c r="B70" s="2175" t="s">
        <v>452</v>
      </c>
      <c r="C70" s="2175"/>
      <c r="D70" s="1146" t="s">
        <v>216</v>
      </c>
      <c r="E70" s="1147" t="s">
        <v>474</v>
      </c>
      <c r="F70" s="1148" t="s">
        <v>10</v>
      </c>
      <c r="G70" s="1147">
        <v>2025</v>
      </c>
      <c r="H70" s="1146" t="s">
        <v>12</v>
      </c>
      <c r="I70" s="1149">
        <v>0</v>
      </c>
      <c r="J70" s="1149">
        <v>3000000</v>
      </c>
      <c r="K70" s="1149">
        <v>223600000</v>
      </c>
      <c r="L70" s="1149">
        <v>37306000</v>
      </c>
      <c r="M70" s="1149">
        <v>56232000</v>
      </c>
      <c r="N70" s="1149">
        <v>0</v>
      </c>
      <c r="O70" s="1149">
        <v>2095140000</v>
      </c>
      <c r="P70" s="1149">
        <v>0</v>
      </c>
      <c r="Q70" s="1150">
        <v>368000</v>
      </c>
      <c r="R70" s="1157">
        <v>2415646000</v>
      </c>
      <c r="S70" s="1156"/>
      <c r="T70" s="1156"/>
    </row>
    <row r="71" spans="1:20">
      <c r="A71" s="1145" t="s">
        <v>433</v>
      </c>
      <c r="B71" s="2175" t="s">
        <v>452</v>
      </c>
      <c r="C71" s="2175"/>
      <c r="D71" s="1146" t="s">
        <v>216</v>
      </c>
      <c r="E71" s="1147" t="s">
        <v>474</v>
      </c>
      <c r="F71" s="1148" t="s">
        <v>10</v>
      </c>
      <c r="G71" s="1147">
        <v>2025</v>
      </c>
      <c r="H71" s="1146" t="s">
        <v>13</v>
      </c>
      <c r="I71" s="1149">
        <v>0</v>
      </c>
      <c r="J71" s="1149">
        <v>0</v>
      </c>
      <c r="K71" s="1149">
        <v>130984081</v>
      </c>
      <c r="L71" s="1149">
        <v>21702471</v>
      </c>
      <c r="M71" s="1149">
        <v>16414430</v>
      </c>
      <c r="N71" s="1149">
        <v>0</v>
      </c>
      <c r="O71" s="1149">
        <v>698380000</v>
      </c>
      <c r="P71" s="1149">
        <v>0</v>
      </c>
      <c r="Q71" s="1150">
        <v>203944</v>
      </c>
      <c r="R71" s="1157">
        <v>867684926</v>
      </c>
      <c r="S71" s="1156"/>
      <c r="T71" s="1156"/>
    </row>
    <row r="72" spans="1:20">
      <c r="A72" s="1145" t="s">
        <v>433</v>
      </c>
      <c r="B72" s="2175" t="s">
        <v>452</v>
      </c>
      <c r="C72" s="2175"/>
      <c r="D72" s="1146" t="s">
        <v>216</v>
      </c>
      <c r="E72" s="1147" t="s">
        <v>474</v>
      </c>
      <c r="F72" s="1148" t="s">
        <v>10</v>
      </c>
      <c r="G72" s="1147">
        <v>2025</v>
      </c>
      <c r="H72" s="1146" t="s">
        <v>14</v>
      </c>
      <c r="I72" s="1149">
        <v>0</v>
      </c>
      <c r="J72" s="1149">
        <v>0</v>
      </c>
      <c r="K72" s="1149">
        <v>0</v>
      </c>
      <c r="L72" s="1149">
        <v>0</v>
      </c>
      <c r="M72" s="1149">
        <v>12443991</v>
      </c>
      <c r="N72" s="1149">
        <v>0</v>
      </c>
      <c r="O72" s="1149">
        <v>0</v>
      </c>
      <c r="P72" s="1149">
        <v>0</v>
      </c>
      <c r="Q72" s="1150">
        <v>0</v>
      </c>
      <c r="R72" s="1157">
        <v>12443991</v>
      </c>
      <c r="S72" s="1156"/>
      <c r="T72" s="1156"/>
    </row>
    <row r="73" spans="1:20">
      <c r="A73" s="1145" t="s">
        <v>433</v>
      </c>
      <c r="B73" s="2175" t="s">
        <v>452</v>
      </c>
      <c r="C73" s="2175"/>
      <c r="D73" s="1146" t="s">
        <v>216</v>
      </c>
      <c r="E73" s="1147"/>
      <c r="F73" s="1148" t="s">
        <v>6</v>
      </c>
      <c r="G73" s="1147">
        <v>2025</v>
      </c>
      <c r="H73" s="1146" t="s">
        <v>11</v>
      </c>
      <c r="I73" s="1149">
        <v>0</v>
      </c>
      <c r="J73" s="1149">
        <v>3000000</v>
      </c>
      <c r="K73" s="1149">
        <v>223600000</v>
      </c>
      <c r="L73" s="1149">
        <v>37306000</v>
      </c>
      <c r="M73" s="1149">
        <v>56400000</v>
      </c>
      <c r="N73" s="1149">
        <v>0</v>
      </c>
      <c r="O73" s="1149">
        <v>2095140000</v>
      </c>
      <c r="P73" s="1149">
        <v>0</v>
      </c>
      <c r="Q73" s="1150">
        <v>0</v>
      </c>
      <c r="R73" s="1157">
        <v>2415446000</v>
      </c>
      <c r="S73" s="1156"/>
      <c r="T73" s="1171"/>
    </row>
    <row r="74" spans="1:20">
      <c r="A74" s="1145" t="s">
        <v>433</v>
      </c>
      <c r="B74" s="2175" t="s">
        <v>452</v>
      </c>
      <c r="C74" s="2175"/>
      <c r="D74" s="1146" t="s">
        <v>216</v>
      </c>
      <c r="E74" s="1147"/>
      <c r="F74" s="1148" t="s">
        <v>6</v>
      </c>
      <c r="G74" s="1147">
        <v>2025</v>
      </c>
      <c r="H74" s="1146" t="s">
        <v>12</v>
      </c>
      <c r="I74" s="1149">
        <v>0</v>
      </c>
      <c r="J74" s="1149">
        <v>3000000</v>
      </c>
      <c r="K74" s="1149">
        <v>223600000</v>
      </c>
      <c r="L74" s="1149">
        <v>37306000</v>
      </c>
      <c r="M74" s="1149">
        <v>56232000</v>
      </c>
      <c r="N74" s="1149">
        <v>0</v>
      </c>
      <c r="O74" s="1149">
        <v>2095140000</v>
      </c>
      <c r="P74" s="1149">
        <v>0</v>
      </c>
      <c r="Q74" s="1150">
        <v>368000</v>
      </c>
      <c r="R74" s="1157">
        <v>2415646000</v>
      </c>
      <c r="S74" s="1156"/>
      <c r="T74" s="1172"/>
    </row>
    <row r="75" spans="1:20">
      <c r="A75" s="1145" t="s">
        <v>433</v>
      </c>
      <c r="B75" s="2175" t="s">
        <v>452</v>
      </c>
      <c r="C75" s="2175"/>
      <c r="D75" s="1146" t="s">
        <v>216</v>
      </c>
      <c r="E75" s="1147"/>
      <c r="F75" s="1148" t="s">
        <v>6</v>
      </c>
      <c r="G75" s="1147">
        <v>2025</v>
      </c>
      <c r="H75" s="1146" t="s">
        <v>13</v>
      </c>
      <c r="I75" s="1149">
        <v>0</v>
      </c>
      <c r="J75" s="1149">
        <v>0</v>
      </c>
      <c r="K75" s="1149">
        <v>130984081</v>
      </c>
      <c r="L75" s="1149">
        <v>21702471</v>
      </c>
      <c r="M75" s="1149">
        <v>16414430</v>
      </c>
      <c r="N75" s="1149">
        <v>0</v>
      </c>
      <c r="O75" s="1149">
        <v>698380000</v>
      </c>
      <c r="P75" s="1149">
        <v>0</v>
      </c>
      <c r="Q75" s="1150">
        <v>203944</v>
      </c>
      <c r="R75" s="1157">
        <v>867684926</v>
      </c>
      <c r="S75" s="1156"/>
      <c r="T75" s="1156"/>
    </row>
    <row r="76" spans="1:20">
      <c r="A76" s="1145" t="s">
        <v>433</v>
      </c>
      <c r="B76" s="2175" t="s">
        <v>452</v>
      </c>
      <c r="C76" s="2175"/>
      <c r="D76" s="1146" t="s">
        <v>216</v>
      </c>
      <c r="E76" s="1147"/>
      <c r="F76" s="1148" t="s">
        <v>6</v>
      </c>
      <c r="G76" s="1147">
        <v>2025</v>
      </c>
      <c r="H76" s="1146" t="s">
        <v>14</v>
      </c>
      <c r="I76" s="1149">
        <v>0</v>
      </c>
      <c r="J76" s="1149">
        <v>0</v>
      </c>
      <c r="K76" s="1149">
        <v>0</v>
      </c>
      <c r="L76" s="1149">
        <v>0</v>
      </c>
      <c r="M76" s="1149">
        <v>12443991</v>
      </c>
      <c r="N76" s="1149">
        <v>0</v>
      </c>
      <c r="O76" s="1149">
        <v>0</v>
      </c>
      <c r="P76" s="1149">
        <v>0</v>
      </c>
      <c r="Q76" s="1150">
        <v>0</v>
      </c>
      <c r="R76" s="1157">
        <v>12443991</v>
      </c>
      <c r="S76" s="1156"/>
      <c r="T76" s="1156"/>
    </row>
    <row r="77" spans="1:20">
      <c r="A77" s="1160" t="s">
        <v>433</v>
      </c>
      <c r="B77" s="2229" t="s">
        <v>452</v>
      </c>
      <c r="C77" s="2229"/>
      <c r="D77" s="1161" t="s">
        <v>15</v>
      </c>
      <c r="E77" s="1162"/>
      <c r="F77" s="1163"/>
      <c r="G77" s="1162">
        <v>2025</v>
      </c>
      <c r="H77" s="1161"/>
      <c r="I77" s="1164">
        <v>0</v>
      </c>
      <c r="J77" s="1164">
        <v>3000000</v>
      </c>
      <c r="K77" s="1164">
        <v>92615919</v>
      </c>
      <c r="L77" s="1164">
        <v>15603529</v>
      </c>
      <c r="M77" s="1164">
        <v>39817570</v>
      </c>
      <c r="N77" s="1164">
        <v>0</v>
      </c>
      <c r="O77" s="1164">
        <v>1396760000</v>
      </c>
      <c r="P77" s="1164">
        <v>0</v>
      </c>
      <c r="Q77" s="1164">
        <v>164056</v>
      </c>
      <c r="R77" s="1165">
        <v>1547961074</v>
      </c>
      <c r="S77" s="1156"/>
      <c r="T77" s="1156"/>
    </row>
    <row r="78" spans="1:20" ht="15.75" thickBot="1">
      <c r="A78" s="1166" t="s">
        <v>433</v>
      </c>
      <c r="B78" s="2174" t="s">
        <v>452</v>
      </c>
      <c r="C78" s="2174"/>
      <c r="D78" s="1167" t="s">
        <v>16</v>
      </c>
      <c r="E78" s="1168"/>
      <c r="F78" s="1169"/>
      <c r="G78" s="1168">
        <v>2025</v>
      </c>
      <c r="H78" s="1167"/>
      <c r="I78" s="1170">
        <v>0</v>
      </c>
      <c r="J78" s="1170">
        <v>0</v>
      </c>
      <c r="K78" s="1170">
        <v>58.579642665474061</v>
      </c>
      <c r="L78" s="1170">
        <v>58.174210582748088</v>
      </c>
      <c r="M78" s="1170">
        <v>29.190549864845639</v>
      </c>
      <c r="N78" s="1170">
        <v>0</v>
      </c>
      <c r="O78" s="1170">
        <v>33.333333333333329</v>
      </c>
      <c r="P78" s="1170">
        <v>0</v>
      </c>
      <c r="Q78" s="1170">
        <v>55.419565217391309</v>
      </c>
      <c r="R78" s="1170">
        <v>35.919374196384737</v>
      </c>
      <c r="S78" s="1142"/>
      <c r="T78" s="1142"/>
    </row>
    <row r="79" spans="1:20" ht="16.5" thickTop="1" thickBot="1">
      <c r="A79" s="1143"/>
      <c r="B79" s="2173"/>
      <c r="C79" s="2173"/>
      <c r="D79" s="2173"/>
      <c r="E79" s="1143"/>
      <c r="F79" s="1143"/>
      <c r="G79" s="1143"/>
      <c r="H79" s="1143"/>
      <c r="I79" s="1143"/>
      <c r="J79" s="1143"/>
      <c r="K79" s="1143"/>
      <c r="L79" s="1143"/>
      <c r="M79" s="1143"/>
      <c r="N79" s="1143"/>
      <c r="O79" s="1143"/>
      <c r="P79" s="1143"/>
      <c r="Q79" s="1143"/>
      <c r="R79" s="1143"/>
      <c r="S79" s="1143"/>
      <c r="T79" s="1143"/>
    </row>
    <row r="80" spans="1:20">
      <c r="A80" s="1143"/>
      <c r="B80" s="1143"/>
      <c r="C80" s="1143"/>
      <c r="D80" s="1143"/>
      <c r="E80" s="1143"/>
      <c r="F80" s="2223" t="s">
        <v>586</v>
      </c>
      <c r="G80" s="1158" t="s">
        <v>577</v>
      </c>
      <c r="H80" s="2176"/>
      <c r="I80" s="2176"/>
      <c r="J80" s="2226" t="s">
        <v>576</v>
      </c>
      <c r="K80" s="1158" t="s">
        <v>577</v>
      </c>
      <c r="L80" s="2176"/>
      <c r="M80" s="2177"/>
      <c r="N80" s="1143"/>
      <c r="O80" s="1143"/>
      <c r="P80" s="1143"/>
      <c r="Q80" s="1143"/>
      <c r="R80" s="1143"/>
      <c r="S80" s="1143"/>
      <c r="T80" s="1143"/>
    </row>
    <row r="81" spans="1:20">
      <c r="A81" s="1143"/>
      <c r="B81" s="1143"/>
      <c r="C81" s="1143"/>
      <c r="D81" s="1143"/>
      <c r="E81" s="1143"/>
      <c r="F81" s="2224"/>
      <c r="G81" s="1154" t="s">
        <v>579</v>
      </c>
      <c r="H81" s="2178"/>
      <c r="I81" s="2178"/>
      <c r="J81" s="2227"/>
      <c r="K81" s="1154" t="s">
        <v>579</v>
      </c>
      <c r="L81" s="2178"/>
      <c r="M81" s="2179"/>
      <c r="N81" s="1143"/>
      <c r="O81" s="1143"/>
      <c r="P81" s="1143"/>
      <c r="Q81" s="1143"/>
      <c r="R81" s="1143"/>
      <c r="S81" s="1143"/>
      <c r="T81" s="1143"/>
    </row>
    <row r="82" spans="1:20" ht="15.75" thickBot="1">
      <c r="A82" s="1143"/>
      <c r="B82" s="1143"/>
      <c r="C82" s="1143"/>
      <c r="D82" s="1143"/>
      <c r="E82" s="1143"/>
      <c r="F82" s="2225"/>
      <c r="G82" s="1159" t="s">
        <v>580</v>
      </c>
      <c r="H82" s="2180"/>
      <c r="I82" s="2180"/>
      <c r="J82" s="2228"/>
      <c r="K82" s="1159" t="s">
        <v>580</v>
      </c>
      <c r="L82" s="2180"/>
      <c r="M82" s="2181"/>
      <c r="N82" s="1143"/>
      <c r="O82" s="1143"/>
      <c r="P82" s="1143"/>
      <c r="Q82" s="1143"/>
      <c r="R82" s="1143"/>
      <c r="S82" s="1143"/>
      <c r="T82" s="1143"/>
    </row>
    <row r="83" spans="1:20">
      <c r="A83" s="1143"/>
      <c r="B83" s="1143"/>
      <c r="C83" s="2173"/>
      <c r="D83" s="2173"/>
      <c r="E83" s="2173"/>
      <c r="F83" s="1143"/>
      <c r="G83" s="1143"/>
      <c r="H83" s="1143"/>
      <c r="I83" s="1143"/>
      <c r="J83" s="1143"/>
      <c r="K83" s="1143"/>
      <c r="L83" s="1143"/>
      <c r="M83" s="1143"/>
      <c r="N83" s="1143"/>
      <c r="O83" s="1143"/>
      <c r="P83" s="1143"/>
      <c r="Q83" s="1143"/>
      <c r="R83" s="1143"/>
      <c r="S83" s="1143"/>
      <c r="T83" s="1143"/>
    </row>
    <row r="86" spans="1:20">
      <c r="A86" s="2230" t="s">
        <v>78</v>
      </c>
      <c r="B86" s="2230"/>
      <c r="C86" s="2230"/>
      <c r="D86" s="2230"/>
      <c r="E86" s="2230"/>
      <c r="F86" s="2230"/>
      <c r="G86" s="2230"/>
      <c r="H86" s="2230"/>
      <c r="I86" s="2230"/>
      <c r="J86" s="2230"/>
      <c r="K86" s="2230"/>
      <c r="L86" s="2230"/>
      <c r="M86" s="2230"/>
      <c r="N86" s="2230"/>
      <c r="O86" s="2230"/>
      <c r="P86" s="2230"/>
      <c r="Q86" s="2230"/>
      <c r="R86" s="2230"/>
    </row>
    <row r="87" spans="1:20">
      <c r="A87" s="2231" t="s">
        <v>582</v>
      </c>
      <c r="B87" s="2231"/>
      <c r="C87" s="2231"/>
      <c r="D87" s="2231"/>
      <c r="E87" s="2231"/>
      <c r="F87" s="2231"/>
      <c r="G87" s="2231"/>
      <c r="H87" s="2231"/>
      <c r="I87" s="2231"/>
      <c r="J87" s="2231"/>
      <c r="K87" s="2231"/>
      <c r="L87" s="2231"/>
      <c r="M87" s="2231"/>
      <c r="N87" s="2231"/>
      <c r="O87" s="2231"/>
      <c r="P87" s="2231"/>
      <c r="Q87" s="2231"/>
      <c r="R87" s="2231"/>
    </row>
    <row r="88" spans="1:20" ht="15.75" thickBot="1">
      <c r="A88" s="2232">
        <v>8</v>
      </c>
      <c r="B88" s="2232"/>
      <c r="C88" s="2232"/>
      <c r="D88" s="2232"/>
      <c r="E88" s="2232"/>
      <c r="F88" s="2232"/>
      <c r="G88" s="2232"/>
      <c r="H88" s="2232"/>
      <c r="I88" s="2232"/>
      <c r="J88" s="2232"/>
      <c r="K88" s="2232"/>
      <c r="L88" s="2232"/>
      <c r="M88" s="2232"/>
      <c r="N88" s="2232"/>
      <c r="O88" s="2232"/>
      <c r="P88" s="2232"/>
      <c r="Q88" s="2232"/>
      <c r="R88" s="2232"/>
    </row>
    <row r="89" spans="1:20" ht="15.75" thickTop="1">
      <c r="A89" s="1173" t="s">
        <v>475</v>
      </c>
      <c r="B89" s="2233" t="s">
        <v>19</v>
      </c>
      <c r="C89" s="2233"/>
      <c r="D89" s="2233"/>
      <c r="E89" s="1174" t="s">
        <v>20</v>
      </c>
      <c r="F89" s="2234" t="s">
        <v>433</v>
      </c>
      <c r="G89" s="2234"/>
      <c r="H89" s="2234"/>
      <c r="I89" s="2234"/>
      <c r="J89" s="2234"/>
      <c r="K89" s="2234"/>
      <c r="L89" s="2234"/>
      <c r="M89" s="2234"/>
      <c r="N89" s="2234"/>
      <c r="O89" s="2234"/>
      <c r="P89" s="2234"/>
      <c r="Q89" s="2234"/>
      <c r="R89" s="2234"/>
    </row>
    <row r="90" spans="1:20" ht="30">
      <c r="A90" s="1175" t="s">
        <v>476</v>
      </c>
      <c r="B90" s="2235" t="s">
        <v>216</v>
      </c>
      <c r="C90" s="2235"/>
      <c r="D90" s="2235"/>
      <c r="E90" s="1176" t="s">
        <v>49</v>
      </c>
      <c r="F90" s="2236" t="s">
        <v>452</v>
      </c>
      <c r="G90" s="2236"/>
      <c r="H90" s="2236"/>
      <c r="I90" s="2236"/>
      <c r="J90" s="2236"/>
      <c r="K90" s="2236"/>
      <c r="L90" s="2236"/>
      <c r="M90" s="2236"/>
      <c r="N90" s="2236"/>
      <c r="O90" s="2236"/>
      <c r="P90" s="2236"/>
      <c r="Q90" s="2236"/>
      <c r="R90" s="2236"/>
    </row>
    <row r="91" spans="1:20">
      <c r="A91" s="2237" t="s">
        <v>79</v>
      </c>
      <c r="B91" s="2238" t="s">
        <v>80</v>
      </c>
      <c r="C91" s="2239" t="s">
        <v>81</v>
      </c>
      <c r="D91" s="2166" t="s">
        <v>51</v>
      </c>
      <c r="E91" s="2166"/>
      <c r="F91" s="2166"/>
      <c r="G91" s="2166" t="s">
        <v>82</v>
      </c>
      <c r="H91" s="2166"/>
      <c r="I91" s="2166"/>
      <c r="J91" s="2166" t="s">
        <v>82</v>
      </c>
      <c r="K91" s="2166"/>
      <c r="L91" s="2166"/>
      <c r="M91" s="2166" t="s">
        <v>82</v>
      </c>
      <c r="N91" s="2166"/>
      <c r="O91" s="2166"/>
      <c r="P91" s="2167" t="s">
        <v>83</v>
      </c>
      <c r="Q91" s="2167"/>
      <c r="R91" s="2167"/>
    </row>
    <row r="92" spans="1:20" ht="120">
      <c r="A92" s="2237"/>
      <c r="B92" s="2238"/>
      <c r="C92" s="2240"/>
      <c r="D92" s="440" t="s">
        <v>479</v>
      </c>
      <c r="E92" s="440" t="s">
        <v>480</v>
      </c>
      <c r="F92" s="440" t="s">
        <v>481</v>
      </c>
      <c r="G92" s="440" t="s">
        <v>482</v>
      </c>
      <c r="H92" s="440" t="s">
        <v>483</v>
      </c>
      <c r="I92" s="440" t="s">
        <v>484</v>
      </c>
      <c r="J92" s="440" t="s">
        <v>485</v>
      </c>
      <c r="K92" s="440" t="s">
        <v>84</v>
      </c>
      <c r="L92" s="440" t="s">
        <v>85</v>
      </c>
      <c r="M92" s="440" t="s">
        <v>86</v>
      </c>
      <c r="N92" s="440" t="s">
        <v>87</v>
      </c>
      <c r="O92" s="440" t="s">
        <v>88</v>
      </c>
      <c r="P92" s="440" t="s">
        <v>89</v>
      </c>
      <c r="Q92" s="440" t="s">
        <v>90</v>
      </c>
      <c r="R92" s="1177" t="s">
        <v>91</v>
      </c>
    </row>
    <row r="93" spans="1:20" ht="15.75" thickBot="1">
      <c r="A93" s="441"/>
      <c r="B93" s="273"/>
      <c r="C93" s="273"/>
      <c r="D93" s="1178" t="s">
        <v>440</v>
      </c>
      <c r="E93" s="1178" t="s">
        <v>441</v>
      </c>
      <c r="F93" s="1178" t="s">
        <v>442</v>
      </c>
      <c r="G93" s="1178" t="s">
        <v>443</v>
      </c>
      <c r="H93" s="1178" t="s">
        <v>444</v>
      </c>
      <c r="I93" s="1178" t="s">
        <v>445</v>
      </c>
      <c r="J93" s="1178" t="s">
        <v>486</v>
      </c>
      <c r="K93" s="1178" t="s">
        <v>446</v>
      </c>
      <c r="L93" s="1178" t="s">
        <v>447</v>
      </c>
      <c r="M93" s="1178" t="s">
        <v>487</v>
      </c>
      <c r="N93" s="1178" t="s">
        <v>488</v>
      </c>
      <c r="O93" s="1178" t="s">
        <v>489</v>
      </c>
      <c r="P93" s="1178" t="s">
        <v>490</v>
      </c>
      <c r="Q93" s="1178" t="s">
        <v>491</v>
      </c>
      <c r="R93" s="274" t="s">
        <v>492</v>
      </c>
    </row>
    <row r="94" spans="1:20" ht="15.75" thickTop="1">
      <c r="A94" s="2164" t="s">
        <v>92</v>
      </c>
      <c r="B94" s="2164"/>
      <c r="C94" s="1179"/>
      <c r="D94" s="2144"/>
      <c r="E94" s="2145"/>
      <c r="F94" s="2165"/>
      <c r="G94" s="2144"/>
      <c r="H94" s="2145"/>
      <c r="I94" s="2165"/>
      <c r="J94" s="2144"/>
      <c r="K94" s="2145"/>
      <c r="L94" s="2165"/>
      <c r="M94" s="2144"/>
      <c r="N94" s="2145"/>
      <c r="O94" s="2165"/>
      <c r="P94" s="2144"/>
      <c r="Q94" s="2145"/>
      <c r="R94" s="2146"/>
    </row>
    <row r="95" spans="1:20" ht="45">
      <c r="A95" s="1180" t="s">
        <v>217</v>
      </c>
      <c r="B95" s="1181" t="s">
        <v>218</v>
      </c>
      <c r="C95" s="1182" t="s">
        <v>225</v>
      </c>
      <c r="D95" s="1183">
        <v>126</v>
      </c>
      <c r="E95" s="1184">
        <v>1226958636</v>
      </c>
      <c r="F95" s="1184">
        <v>9737767</v>
      </c>
      <c r="G95" s="1185">
        <v>802</v>
      </c>
      <c r="H95" s="1184">
        <v>2384246000</v>
      </c>
      <c r="I95" s="1186">
        <f>H95/G95</f>
        <v>2972875.3117206981</v>
      </c>
      <c r="J95" s="1185">
        <v>802</v>
      </c>
      <c r="K95" s="1184">
        <v>2384446000</v>
      </c>
      <c r="L95" s="1186">
        <f>K95/J95</f>
        <v>2973124.6882793019</v>
      </c>
      <c r="M95" s="1185">
        <v>94</v>
      </c>
      <c r="N95" s="1184">
        <v>860703265</v>
      </c>
      <c r="O95" s="1186">
        <f>N95/M95</f>
        <v>9156417.7127659582</v>
      </c>
      <c r="P95" s="1187">
        <f>O95-F95</f>
        <v>-581349.28723404184</v>
      </c>
      <c r="Q95" s="1187">
        <f>O95-I95</f>
        <v>6183542.40104526</v>
      </c>
      <c r="R95" s="1188">
        <f>O95-L95</f>
        <v>6183293.0244866563</v>
      </c>
    </row>
    <row r="96" spans="1:20" ht="45">
      <c r="A96" s="1180" t="s">
        <v>219</v>
      </c>
      <c r="B96" s="1181" t="s">
        <v>220</v>
      </c>
      <c r="C96" s="1182" t="s">
        <v>226</v>
      </c>
      <c r="D96" s="1183">
        <v>305</v>
      </c>
      <c r="E96" s="1184">
        <v>7679564</v>
      </c>
      <c r="F96" s="1184">
        <v>25179</v>
      </c>
      <c r="G96" s="1185">
        <v>600</v>
      </c>
      <c r="H96" s="1184">
        <v>28200000</v>
      </c>
      <c r="I96" s="1186">
        <f t="shared" ref="I96:I97" si="0">H96/G96</f>
        <v>47000</v>
      </c>
      <c r="J96" s="1185">
        <v>600</v>
      </c>
      <c r="K96" s="1184">
        <v>28200000</v>
      </c>
      <c r="L96" s="1186">
        <f t="shared" ref="L96:L97" si="1">K96/J96</f>
        <v>47000</v>
      </c>
      <c r="M96" s="1185">
        <v>226</v>
      </c>
      <c r="N96" s="1184">
        <v>6981661</v>
      </c>
      <c r="O96" s="1186">
        <f t="shared" ref="O96" si="2">N96/M96</f>
        <v>30892.305309734515</v>
      </c>
      <c r="P96" s="1187">
        <f t="shared" ref="P96:P97" si="3">O96-F96</f>
        <v>5713.3053097345146</v>
      </c>
      <c r="Q96" s="1187">
        <f t="shared" ref="Q96:Q97" si="4">O96-I96</f>
        <v>-16107.694690265485</v>
      </c>
      <c r="R96" s="1188">
        <f t="shared" ref="R96:R97" si="5">O96-L96</f>
        <v>-16107.694690265485</v>
      </c>
    </row>
    <row r="97" spans="1:20" ht="30">
      <c r="A97" s="1180" t="s">
        <v>223</v>
      </c>
      <c r="B97" s="1181" t="s">
        <v>224</v>
      </c>
      <c r="C97" s="1182" t="s">
        <v>95</v>
      </c>
      <c r="D97" s="1183">
        <v>22</v>
      </c>
      <c r="E97" s="1184">
        <v>1225440</v>
      </c>
      <c r="F97" s="1184">
        <v>55702</v>
      </c>
      <c r="G97" s="1185">
        <v>15</v>
      </c>
      <c r="H97" s="1184">
        <v>3000000</v>
      </c>
      <c r="I97" s="1186">
        <f t="shared" si="0"/>
        <v>200000</v>
      </c>
      <c r="J97" s="1185">
        <v>15</v>
      </c>
      <c r="K97" s="1184">
        <v>3000000</v>
      </c>
      <c r="L97" s="1186">
        <f t="shared" si="1"/>
        <v>200000</v>
      </c>
      <c r="M97" s="1185">
        <v>0</v>
      </c>
      <c r="N97" s="1184">
        <v>0</v>
      </c>
      <c r="O97" s="1186">
        <v>0</v>
      </c>
      <c r="P97" s="1187">
        <f t="shared" si="3"/>
        <v>-55702</v>
      </c>
      <c r="Q97" s="1187">
        <f t="shared" si="4"/>
        <v>-200000</v>
      </c>
      <c r="R97" s="1188">
        <f t="shared" si="5"/>
        <v>-200000</v>
      </c>
    </row>
    <row r="98" spans="1:20">
      <c r="A98" s="1189" t="s">
        <v>97</v>
      </c>
      <c r="B98" s="1190" t="s">
        <v>6</v>
      </c>
      <c r="C98" s="1191"/>
      <c r="D98" s="1192"/>
      <c r="E98" s="1192">
        <v>4334818502</v>
      </c>
      <c r="F98" s="1192"/>
      <c r="G98" s="1193"/>
      <c r="H98" s="1192">
        <v>2415446000</v>
      </c>
      <c r="I98" s="1194"/>
      <c r="J98" s="1193"/>
      <c r="K98" s="1192">
        <v>2415646000</v>
      </c>
      <c r="L98" s="1193"/>
      <c r="M98" s="1193"/>
      <c r="N98" s="1192">
        <f>SUM(N95:N97)</f>
        <v>867684926</v>
      </c>
      <c r="O98" s="1193"/>
      <c r="P98" s="1193"/>
      <c r="Q98" s="1193"/>
      <c r="R98" s="1195"/>
    </row>
    <row r="99" spans="1:20" ht="15.75" thickBot="1">
      <c r="A99" s="2147" t="s">
        <v>98</v>
      </c>
      <c r="B99" s="2147"/>
      <c r="C99" s="1179"/>
      <c r="D99" s="1179"/>
      <c r="E99" s="1196"/>
      <c r="F99" s="1179"/>
      <c r="G99" s="1196"/>
      <c r="H99" s="1179"/>
      <c r="I99" s="1197"/>
      <c r="J99" s="1197"/>
      <c r="K99" s="1197"/>
      <c r="L99" s="1197"/>
      <c r="M99" s="1197"/>
      <c r="N99" s="1197"/>
      <c r="O99" s="1197"/>
      <c r="P99" s="1197"/>
      <c r="Q99" s="1197"/>
      <c r="R99" s="1198"/>
    </row>
    <row r="100" spans="1:20" ht="15.75" thickTop="1">
      <c r="A100" s="2148"/>
      <c r="B100" s="2148"/>
      <c r="C100" s="2148"/>
      <c r="D100" s="2148"/>
      <c r="E100" s="2148"/>
      <c r="F100" s="2148"/>
      <c r="G100" s="2148"/>
      <c r="H100" s="2148"/>
      <c r="I100" s="2148"/>
      <c r="J100" s="2148"/>
      <c r="K100" s="2148"/>
      <c r="L100" s="2148"/>
      <c r="M100" s="2148"/>
      <c r="N100" s="2148"/>
      <c r="O100" s="2148"/>
      <c r="P100" s="2148"/>
      <c r="Q100" s="2148"/>
      <c r="R100" s="2148"/>
    </row>
    <row r="101" spans="1:20" ht="15.75" thickBot="1">
      <c r="A101" s="1199"/>
      <c r="B101" s="289"/>
      <c r="C101" s="289"/>
      <c r="D101" s="289"/>
      <c r="E101" s="289"/>
      <c r="F101" s="289"/>
      <c r="G101" s="289"/>
      <c r="H101" s="289"/>
      <c r="I101" s="289"/>
      <c r="J101" s="289"/>
      <c r="K101" s="289"/>
      <c r="L101" s="289"/>
      <c r="M101" s="289"/>
      <c r="N101" s="1200"/>
      <c r="O101" s="289"/>
      <c r="P101" s="289"/>
      <c r="Q101" s="289"/>
      <c r="R101" s="289"/>
    </row>
    <row r="102" spans="1:20">
      <c r="A102" s="289"/>
      <c r="B102" s="289"/>
      <c r="C102" s="2149" t="s">
        <v>586</v>
      </c>
      <c r="D102" s="2150"/>
      <c r="E102" s="1201" t="s">
        <v>577</v>
      </c>
      <c r="F102" s="2155"/>
      <c r="G102" s="2155"/>
      <c r="H102" s="2156" t="s">
        <v>576</v>
      </c>
      <c r="I102" s="2156"/>
      <c r="J102" s="1201" t="s">
        <v>577</v>
      </c>
      <c r="K102" s="2156"/>
      <c r="L102" s="2159"/>
      <c r="M102" s="289"/>
      <c r="N102" s="289"/>
      <c r="O102" s="289"/>
      <c r="P102" s="289"/>
      <c r="Q102" s="289"/>
      <c r="R102" s="289"/>
    </row>
    <row r="103" spans="1:20">
      <c r="A103" s="289"/>
      <c r="B103" s="289"/>
      <c r="C103" s="2151"/>
      <c r="D103" s="2152"/>
      <c r="E103" s="1202" t="s">
        <v>579</v>
      </c>
      <c r="F103" s="2160"/>
      <c r="G103" s="2160"/>
      <c r="H103" s="2157"/>
      <c r="I103" s="2157"/>
      <c r="J103" s="1202" t="s">
        <v>579</v>
      </c>
      <c r="K103" s="2160"/>
      <c r="L103" s="2161"/>
      <c r="M103" s="289"/>
      <c r="N103" s="289"/>
      <c r="O103" s="289"/>
      <c r="P103" s="289"/>
      <c r="Q103" s="289"/>
      <c r="R103" s="289"/>
    </row>
    <row r="104" spans="1:20" ht="15.75" thickBot="1">
      <c r="A104" s="289"/>
      <c r="B104" s="289"/>
      <c r="C104" s="2153"/>
      <c r="D104" s="2154"/>
      <c r="E104" s="1203" t="s">
        <v>580</v>
      </c>
      <c r="F104" s="2162"/>
      <c r="G104" s="2162"/>
      <c r="H104" s="2158"/>
      <c r="I104" s="2158"/>
      <c r="J104" s="1203" t="s">
        <v>580</v>
      </c>
      <c r="K104" s="2162"/>
      <c r="L104" s="2163"/>
      <c r="M104" s="289"/>
      <c r="N104" s="289"/>
      <c r="O104" s="289"/>
      <c r="P104" s="289"/>
      <c r="Q104" s="289"/>
      <c r="R104" s="289"/>
    </row>
    <row r="105" spans="1:20">
      <c r="A105" s="1204"/>
      <c r="B105" s="1204"/>
      <c r="C105" s="1204"/>
      <c r="D105" s="1204"/>
      <c r="E105" s="1204"/>
      <c r="F105" s="1204"/>
      <c r="G105" s="1204"/>
      <c r="H105" s="1204"/>
      <c r="I105" s="1204"/>
      <c r="J105" s="1204"/>
      <c r="K105" s="1204"/>
      <c r="L105" s="1204"/>
      <c r="M105" s="1204"/>
      <c r="N105" s="1204"/>
      <c r="O105" s="1204"/>
      <c r="P105" s="1204"/>
      <c r="Q105" s="1204"/>
      <c r="R105" s="1204"/>
    </row>
    <row r="106" spans="1:20">
      <c r="A106" s="1204"/>
      <c r="B106" s="1204"/>
      <c r="C106" s="1204"/>
      <c r="D106" s="1204"/>
      <c r="E106" s="1204"/>
      <c r="F106" s="1204"/>
      <c r="G106" s="1204"/>
      <c r="H106" s="1204"/>
      <c r="I106" s="1204"/>
      <c r="J106" s="1204"/>
      <c r="K106" s="1204"/>
      <c r="L106" s="1204"/>
      <c r="M106" s="1204"/>
      <c r="N106" s="1204"/>
      <c r="O106" s="1204"/>
      <c r="P106" s="1204"/>
      <c r="Q106" s="1204"/>
      <c r="R106" s="1204"/>
    </row>
    <row r="107" spans="1:20">
      <c r="A107" s="1204"/>
      <c r="B107" s="1204"/>
      <c r="C107" s="1204"/>
      <c r="D107" s="1204"/>
      <c r="E107" s="1204"/>
      <c r="F107" s="1204"/>
      <c r="G107" s="1204"/>
      <c r="H107" s="1204"/>
      <c r="I107" s="1204"/>
      <c r="J107" s="1204"/>
      <c r="K107" s="1204"/>
      <c r="L107" s="1204"/>
      <c r="M107" s="1204"/>
      <c r="N107" s="1204"/>
      <c r="O107" s="1204"/>
      <c r="P107" s="1204"/>
      <c r="Q107" s="1204"/>
      <c r="R107" s="1204"/>
    </row>
    <row r="108" spans="1:20">
      <c r="A108" s="1204"/>
      <c r="B108" s="1204"/>
      <c r="C108" s="1204"/>
      <c r="D108" s="1204"/>
      <c r="E108" s="1204"/>
      <c r="F108" s="1204"/>
      <c r="G108" s="1204"/>
      <c r="H108" s="1204"/>
      <c r="I108" s="1204"/>
      <c r="J108" s="1204"/>
      <c r="K108" s="1204"/>
      <c r="L108" s="1204"/>
      <c r="M108" s="1204"/>
      <c r="N108" s="1204"/>
      <c r="O108" s="1204"/>
      <c r="P108" s="1204"/>
      <c r="Q108" s="1204"/>
      <c r="R108" s="1204"/>
    </row>
    <row r="109" spans="1:20">
      <c r="A109" s="1205"/>
      <c r="B109" s="1205"/>
      <c r="C109" s="2122" t="s">
        <v>146</v>
      </c>
      <c r="D109" s="2122"/>
      <c r="E109" s="2122"/>
      <c r="F109" s="2122"/>
      <c r="G109" s="2122"/>
      <c r="H109" s="2122"/>
      <c r="I109" s="2122"/>
      <c r="J109" s="2122"/>
      <c r="K109" s="2122"/>
      <c r="L109" s="2122"/>
      <c r="M109" s="2122"/>
      <c r="N109" s="2122"/>
      <c r="O109" s="2122"/>
      <c r="P109" s="2122"/>
      <c r="Q109" s="2122"/>
      <c r="R109" s="2122"/>
      <c r="S109" s="2122"/>
      <c r="T109" s="2122"/>
    </row>
    <row r="110" spans="1:20" ht="15.75" thickBot="1">
      <c r="A110" s="2123" t="s">
        <v>582</v>
      </c>
      <c r="B110" s="2123"/>
      <c r="C110" s="2123"/>
      <c r="D110" s="2123"/>
      <c r="E110" s="2123"/>
      <c r="F110" s="2123"/>
      <c r="G110" s="2123"/>
      <c r="H110" s="2123"/>
      <c r="I110" s="2123"/>
      <c r="J110" s="2123"/>
      <c r="K110" s="2123"/>
      <c r="L110" s="2123"/>
      <c r="M110" s="2123"/>
      <c r="N110" s="2123"/>
      <c r="O110" s="2123"/>
      <c r="P110" s="2123"/>
      <c r="Q110" s="2123"/>
      <c r="R110" s="2123"/>
    </row>
    <row r="111" spans="1:20">
      <c r="A111" s="2124" t="s">
        <v>0</v>
      </c>
      <c r="B111" s="2126" t="s">
        <v>28</v>
      </c>
      <c r="C111" s="2126" t="s">
        <v>45</v>
      </c>
      <c r="D111" s="2126" t="s">
        <v>147</v>
      </c>
      <c r="E111" s="2128" t="s">
        <v>80</v>
      </c>
      <c r="F111" s="2128"/>
      <c r="G111" s="2126" t="s">
        <v>46</v>
      </c>
      <c r="H111" s="2126" t="s">
        <v>148</v>
      </c>
      <c r="I111" s="2128" t="s">
        <v>5</v>
      </c>
      <c r="J111" s="2128"/>
      <c r="K111" s="2128"/>
      <c r="L111" s="2128"/>
      <c r="M111" s="2128"/>
      <c r="N111" s="2128"/>
      <c r="O111" s="2128"/>
      <c r="P111" s="2128"/>
      <c r="Q111" s="2128"/>
      <c r="R111" s="2130"/>
    </row>
    <row r="112" spans="1:20">
      <c r="A112" s="2125"/>
      <c r="B112" s="2127"/>
      <c r="C112" s="2127"/>
      <c r="D112" s="2127"/>
      <c r="E112" s="2129"/>
      <c r="F112" s="2129"/>
      <c r="G112" s="2127"/>
      <c r="H112" s="2127"/>
      <c r="I112" s="2127" t="s">
        <v>6</v>
      </c>
      <c r="J112" s="1206" t="s">
        <v>464</v>
      </c>
      <c r="K112" s="1206" t="s">
        <v>465</v>
      </c>
      <c r="L112" s="1206" t="s">
        <v>457</v>
      </c>
      <c r="M112" s="1206" t="s">
        <v>458</v>
      </c>
      <c r="N112" s="1206" t="s">
        <v>459</v>
      </c>
      <c r="O112" s="1206" t="s">
        <v>460</v>
      </c>
      <c r="P112" s="1206" t="s">
        <v>461</v>
      </c>
      <c r="Q112" s="1206" t="s">
        <v>462</v>
      </c>
      <c r="R112" s="1213" t="s">
        <v>463</v>
      </c>
    </row>
    <row r="113" spans="1:20" ht="105">
      <c r="A113" s="2125"/>
      <c r="B113" s="2127"/>
      <c r="C113" s="2127"/>
      <c r="D113" s="2127"/>
      <c r="E113" s="2129"/>
      <c r="F113" s="2129"/>
      <c r="G113" s="2127"/>
      <c r="H113" s="2127"/>
      <c r="I113" s="2127"/>
      <c r="J113" s="1207" t="s">
        <v>467</v>
      </c>
      <c r="K113" s="1207" t="s">
        <v>468</v>
      </c>
      <c r="L113" s="1207" t="s">
        <v>8</v>
      </c>
      <c r="M113" s="1207" t="s">
        <v>469</v>
      </c>
      <c r="N113" s="1207" t="s">
        <v>470</v>
      </c>
      <c r="O113" s="1207" t="s">
        <v>510</v>
      </c>
      <c r="P113" s="1207" t="s">
        <v>472</v>
      </c>
      <c r="Q113" s="1207" t="s">
        <v>473</v>
      </c>
      <c r="R113" s="1214" t="s">
        <v>149</v>
      </c>
    </row>
    <row r="114" spans="1:20" ht="60">
      <c r="A114" s="1215" t="s">
        <v>433</v>
      </c>
      <c r="B114" s="1208" t="s">
        <v>452</v>
      </c>
      <c r="C114" s="1225" t="s">
        <v>216</v>
      </c>
      <c r="D114" s="1208" t="s">
        <v>217</v>
      </c>
      <c r="E114" s="2131" t="s">
        <v>218</v>
      </c>
      <c r="F114" s="2131"/>
      <c r="G114" s="1209" t="s">
        <v>11</v>
      </c>
      <c r="H114" s="1208">
        <v>802</v>
      </c>
      <c r="I114" s="1210">
        <v>2384246000</v>
      </c>
      <c r="J114" s="1210">
        <v>0</v>
      </c>
      <c r="K114" s="1210">
        <v>0</v>
      </c>
      <c r="L114" s="1210">
        <v>223600000</v>
      </c>
      <c r="M114" s="1210">
        <v>37306000</v>
      </c>
      <c r="N114" s="1210">
        <v>28200000</v>
      </c>
      <c r="O114" s="1211">
        <v>0</v>
      </c>
      <c r="P114" s="1210">
        <v>2095140000</v>
      </c>
      <c r="Q114" s="1210">
        <v>0</v>
      </c>
      <c r="R114" s="1216">
        <v>0</v>
      </c>
    </row>
    <row r="115" spans="1:20" ht="60">
      <c r="A115" s="1215" t="s">
        <v>433</v>
      </c>
      <c r="B115" s="1208" t="s">
        <v>452</v>
      </c>
      <c r="C115" s="1225" t="s">
        <v>216</v>
      </c>
      <c r="D115" s="1208" t="s">
        <v>217</v>
      </c>
      <c r="E115" s="2131" t="s">
        <v>218</v>
      </c>
      <c r="F115" s="2131"/>
      <c r="G115" s="1209" t="s">
        <v>12</v>
      </c>
      <c r="H115" s="1208">
        <v>802</v>
      </c>
      <c r="I115" s="1210">
        <v>2384446000</v>
      </c>
      <c r="J115" s="1210">
        <v>0</v>
      </c>
      <c r="K115" s="1210">
        <v>0</v>
      </c>
      <c r="L115" s="1210">
        <v>223600000</v>
      </c>
      <c r="M115" s="1210">
        <v>37306000</v>
      </c>
      <c r="N115" s="1210">
        <v>28032000</v>
      </c>
      <c r="O115" s="1211">
        <v>0</v>
      </c>
      <c r="P115" s="1210">
        <v>2095140000</v>
      </c>
      <c r="Q115" s="1210">
        <v>0</v>
      </c>
      <c r="R115" s="1216">
        <v>368000</v>
      </c>
    </row>
    <row r="116" spans="1:20" ht="60">
      <c r="A116" s="1215" t="s">
        <v>433</v>
      </c>
      <c r="B116" s="1208" t="s">
        <v>452</v>
      </c>
      <c r="C116" s="1225" t="s">
        <v>216</v>
      </c>
      <c r="D116" s="1208" t="s">
        <v>217</v>
      </c>
      <c r="E116" s="2131" t="s">
        <v>218</v>
      </c>
      <c r="F116" s="2131"/>
      <c r="G116" s="1209" t="s">
        <v>13</v>
      </c>
      <c r="H116" s="1208">
        <v>94</v>
      </c>
      <c r="I116" s="1210">
        <v>860703265</v>
      </c>
      <c r="J116" s="1210">
        <v>0</v>
      </c>
      <c r="K116" s="1210">
        <v>0</v>
      </c>
      <c r="L116" s="1210">
        <v>130984081</v>
      </c>
      <c r="M116" s="1210">
        <v>21702471</v>
      </c>
      <c r="N116" s="1210">
        <v>9432769</v>
      </c>
      <c r="O116" s="1211">
        <v>0</v>
      </c>
      <c r="P116" s="1210">
        <v>698380000</v>
      </c>
      <c r="Q116" s="1210">
        <v>0</v>
      </c>
      <c r="R116" s="1216">
        <v>203944</v>
      </c>
    </row>
    <row r="117" spans="1:20" ht="60">
      <c r="A117" s="1215" t="s">
        <v>433</v>
      </c>
      <c r="B117" s="1208" t="s">
        <v>452</v>
      </c>
      <c r="C117" s="1225" t="s">
        <v>216</v>
      </c>
      <c r="D117" s="1208" t="s">
        <v>219</v>
      </c>
      <c r="E117" s="2131" t="s">
        <v>220</v>
      </c>
      <c r="F117" s="2131"/>
      <c r="G117" s="1209" t="s">
        <v>11</v>
      </c>
      <c r="H117" s="1208">
        <v>600</v>
      </c>
      <c r="I117" s="1210">
        <v>28200000</v>
      </c>
      <c r="J117" s="1210">
        <v>0</v>
      </c>
      <c r="K117" s="1210">
        <v>0</v>
      </c>
      <c r="L117" s="1210">
        <v>0</v>
      </c>
      <c r="M117" s="1210">
        <v>0</v>
      </c>
      <c r="N117" s="1210">
        <v>28200000</v>
      </c>
      <c r="O117" s="1211">
        <v>0</v>
      </c>
      <c r="P117" s="1210">
        <v>0</v>
      </c>
      <c r="Q117" s="1210">
        <v>0</v>
      </c>
      <c r="R117" s="1216">
        <v>0</v>
      </c>
    </row>
    <row r="118" spans="1:20" ht="60">
      <c r="A118" s="1215" t="s">
        <v>433</v>
      </c>
      <c r="B118" s="1208" t="s">
        <v>452</v>
      </c>
      <c r="C118" s="1225" t="s">
        <v>216</v>
      </c>
      <c r="D118" s="1208" t="s">
        <v>219</v>
      </c>
      <c r="E118" s="2131" t="s">
        <v>220</v>
      </c>
      <c r="F118" s="2131"/>
      <c r="G118" s="1209" t="s">
        <v>12</v>
      </c>
      <c r="H118" s="1208">
        <v>600</v>
      </c>
      <c r="I118" s="1210">
        <v>28200000</v>
      </c>
      <c r="J118" s="1210">
        <v>0</v>
      </c>
      <c r="K118" s="1210">
        <v>0</v>
      </c>
      <c r="L118" s="1210">
        <v>0</v>
      </c>
      <c r="M118" s="1210">
        <v>0</v>
      </c>
      <c r="N118" s="1210">
        <v>28200000</v>
      </c>
      <c r="O118" s="1211">
        <v>0</v>
      </c>
      <c r="P118" s="1210">
        <v>0</v>
      </c>
      <c r="Q118" s="1210">
        <v>0</v>
      </c>
      <c r="R118" s="1216">
        <v>0</v>
      </c>
    </row>
    <row r="119" spans="1:20" ht="60">
      <c r="A119" s="1215" t="s">
        <v>433</v>
      </c>
      <c r="B119" s="1208" t="s">
        <v>452</v>
      </c>
      <c r="C119" s="1225" t="s">
        <v>216</v>
      </c>
      <c r="D119" s="1208" t="s">
        <v>219</v>
      </c>
      <c r="E119" s="2131" t="s">
        <v>220</v>
      </c>
      <c r="F119" s="2131"/>
      <c r="G119" s="1209" t="s">
        <v>13</v>
      </c>
      <c r="H119" s="1208">
        <v>226</v>
      </c>
      <c r="I119" s="1210">
        <v>6981661</v>
      </c>
      <c r="J119" s="1210">
        <v>0</v>
      </c>
      <c r="K119" s="1210">
        <v>0</v>
      </c>
      <c r="L119" s="1210">
        <v>0</v>
      </c>
      <c r="M119" s="1210">
        <v>0</v>
      </c>
      <c r="N119" s="1210">
        <v>6981661</v>
      </c>
      <c r="O119" s="1211">
        <v>0</v>
      </c>
      <c r="P119" s="1210">
        <v>0</v>
      </c>
      <c r="Q119" s="1210">
        <v>0</v>
      </c>
      <c r="R119" s="1216">
        <v>0</v>
      </c>
    </row>
    <row r="120" spans="1:20" ht="60">
      <c r="A120" s="1215" t="s">
        <v>433</v>
      </c>
      <c r="B120" s="1208" t="s">
        <v>452</v>
      </c>
      <c r="C120" s="1225" t="s">
        <v>216</v>
      </c>
      <c r="D120" s="1208" t="s">
        <v>223</v>
      </c>
      <c r="E120" s="2131" t="s">
        <v>224</v>
      </c>
      <c r="F120" s="2131"/>
      <c r="G120" s="1209" t="s">
        <v>11</v>
      </c>
      <c r="H120" s="1208">
        <v>15</v>
      </c>
      <c r="I120" s="1210">
        <v>3000000</v>
      </c>
      <c r="J120" s="1210">
        <v>0</v>
      </c>
      <c r="K120" s="1210">
        <v>3000000</v>
      </c>
      <c r="L120" s="1210">
        <v>0</v>
      </c>
      <c r="M120" s="1210">
        <v>0</v>
      </c>
      <c r="N120" s="1210">
        <v>0</v>
      </c>
      <c r="O120" s="1211">
        <v>0</v>
      </c>
      <c r="P120" s="1210">
        <v>0</v>
      </c>
      <c r="Q120" s="1210">
        <v>0</v>
      </c>
      <c r="R120" s="1216">
        <v>0</v>
      </c>
    </row>
    <row r="121" spans="1:20" ht="60">
      <c r="A121" s="1215" t="s">
        <v>433</v>
      </c>
      <c r="B121" s="1208" t="s">
        <v>452</v>
      </c>
      <c r="C121" s="1225" t="s">
        <v>216</v>
      </c>
      <c r="D121" s="1208" t="s">
        <v>223</v>
      </c>
      <c r="E121" s="2131" t="s">
        <v>224</v>
      </c>
      <c r="F121" s="2131"/>
      <c r="G121" s="1209" t="s">
        <v>12</v>
      </c>
      <c r="H121" s="1208">
        <v>15</v>
      </c>
      <c r="I121" s="1210">
        <v>3000000</v>
      </c>
      <c r="J121" s="1210">
        <v>0</v>
      </c>
      <c r="K121" s="1210">
        <v>3000000</v>
      </c>
      <c r="L121" s="1210">
        <v>0</v>
      </c>
      <c r="M121" s="1210">
        <v>0</v>
      </c>
      <c r="N121" s="1210">
        <v>0</v>
      </c>
      <c r="O121" s="1211">
        <v>0</v>
      </c>
      <c r="P121" s="1210">
        <v>0</v>
      </c>
      <c r="Q121" s="1210">
        <v>0</v>
      </c>
      <c r="R121" s="1216">
        <v>0</v>
      </c>
    </row>
    <row r="122" spans="1:20" ht="60">
      <c r="A122" s="1215" t="s">
        <v>433</v>
      </c>
      <c r="B122" s="1208" t="s">
        <v>452</v>
      </c>
      <c r="C122" s="1225" t="s">
        <v>216</v>
      </c>
      <c r="D122" s="1208" t="s">
        <v>223</v>
      </c>
      <c r="E122" s="2131" t="s">
        <v>224</v>
      </c>
      <c r="F122" s="2131"/>
      <c r="G122" s="1209" t="s">
        <v>13</v>
      </c>
      <c r="H122" s="1208">
        <v>0</v>
      </c>
      <c r="I122" s="1210">
        <v>0</v>
      </c>
      <c r="J122" s="1210">
        <v>0</v>
      </c>
      <c r="K122" s="1210">
        <v>0</v>
      </c>
      <c r="L122" s="1210">
        <v>0</v>
      </c>
      <c r="M122" s="1210">
        <v>0</v>
      </c>
      <c r="N122" s="1210">
        <v>0</v>
      </c>
      <c r="O122" s="1211">
        <v>0</v>
      </c>
      <c r="P122" s="1210">
        <v>0</v>
      </c>
      <c r="Q122" s="1210">
        <v>0</v>
      </c>
      <c r="R122" s="1216">
        <v>0</v>
      </c>
    </row>
    <row r="123" spans="1:20">
      <c r="A123" s="1215"/>
      <c r="B123" s="1208"/>
      <c r="C123" s="1225"/>
      <c r="D123" s="1208"/>
      <c r="E123" s="2131" t="s">
        <v>150</v>
      </c>
      <c r="F123" s="2131"/>
      <c r="G123" s="1209" t="s">
        <v>11</v>
      </c>
      <c r="H123" s="1212"/>
      <c r="I123" s="1210">
        <v>2415446000</v>
      </c>
      <c r="J123" s="1210">
        <v>0</v>
      </c>
      <c r="K123" s="1210">
        <v>3000000</v>
      </c>
      <c r="L123" s="1210">
        <v>223600000</v>
      </c>
      <c r="M123" s="1210">
        <v>37306000</v>
      </c>
      <c r="N123" s="1210">
        <v>56400000</v>
      </c>
      <c r="O123" s="1211">
        <v>0</v>
      </c>
      <c r="P123" s="1210">
        <v>2095140000</v>
      </c>
      <c r="Q123" s="1210">
        <v>0</v>
      </c>
      <c r="R123" s="1216">
        <v>0</v>
      </c>
    </row>
    <row r="124" spans="1:20">
      <c r="A124" s="1215"/>
      <c r="B124" s="1208"/>
      <c r="C124" s="1225"/>
      <c r="D124" s="1208"/>
      <c r="E124" s="2131" t="s">
        <v>150</v>
      </c>
      <c r="F124" s="2131"/>
      <c r="G124" s="1209" t="s">
        <v>12</v>
      </c>
      <c r="H124" s="1212"/>
      <c r="I124" s="1210">
        <v>2415646000</v>
      </c>
      <c r="J124" s="1210">
        <v>0</v>
      </c>
      <c r="K124" s="1210">
        <v>3000000</v>
      </c>
      <c r="L124" s="1210">
        <v>223600000</v>
      </c>
      <c r="M124" s="1210">
        <v>37306000</v>
      </c>
      <c r="N124" s="1210">
        <v>56232000</v>
      </c>
      <c r="O124" s="1211">
        <v>0</v>
      </c>
      <c r="P124" s="1210">
        <v>2095140000</v>
      </c>
      <c r="Q124" s="1210">
        <v>0</v>
      </c>
      <c r="R124" s="1216">
        <v>368000</v>
      </c>
    </row>
    <row r="125" spans="1:20" ht="15.75" thickBot="1">
      <c r="A125" s="1217"/>
      <c r="B125" s="1218"/>
      <c r="C125" s="1226"/>
      <c r="D125" s="1218"/>
      <c r="E125" s="2247" t="s">
        <v>150</v>
      </c>
      <c r="F125" s="2247"/>
      <c r="G125" s="1219" t="s">
        <v>13</v>
      </c>
      <c r="H125" s="1220"/>
      <c r="I125" s="1221">
        <v>867684926</v>
      </c>
      <c r="J125" s="1221">
        <v>0</v>
      </c>
      <c r="K125" s="1221">
        <v>0</v>
      </c>
      <c r="L125" s="1221">
        <v>130984081</v>
      </c>
      <c r="M125" s="1221">
        <v>21702471</v>
      </c>
      <c r="N125" s="1221">
        <v>16414430</v>
      </c>
      <c r="O125" s="1221">
        <v>0</v>
      </c>
      <c r="P125" s="1221">
        <v>698380000</v>
      </c>
      <c r="Q125" s="1221">
        <v>0</v>
      </c>
      <c r="R125" s="1227">
        <v>203944</v>
      </c>
    </row>
    <row r="126" spans="1:20" ht="15.75" thickBot="1">
      <c r="A126" s="1205"/>
      <c r="B126" s="2246"/>
      <c r="C126" s="2246"/>
      <c r="D126" s="1205"/>
      <c r="E126" s="1205"/>
      <c r="F126" s="1205"/>
      <c r="G126" s="1205"/>
      <c r="H126" s="1205"/>
      <c r="I126" s="1205"/>
      <c r="J126" s="1205"/>
      <c r="K126" s="1205"/>
      <c r="L126" s="1205"/>
      <c r="M126" s="1205"/>
      <c r="N126" s="1205"/>
      <c r="O126" s="1205"/>
      <c r="P126" s="1205"/>
      <c r="Q126" s="1205"/>
      <c r="R126" s="1205"/>
      <c r="S126" s="1205"/>
      <c r="T126" s="1205"/>
    </row>
    <row r="127" spans="1:20">
      <c r="A127" s="1205"/>
      <c r="B127" s="1205"/>
      <c r="C127" s="1205"/>
      <c r="D127" s="1205"/>
      <c r="E127" s="2248" t="s">
        <v>586</v>
      </c>
      <c r="F127" s="2249"/>
      <c r="G127" s="1222" t="s">
        <v>577</v>
      </c>
      <c r="H127" s="2143"/>
      <c r="I127" s="2133"/>
      <c r="J127" s="2134"/>
      <c r="K127" s="2241" t="s">
        <v>576</v>
      </c>
      <c r="L127" s="2244" t="s">
        <v>577</v>
      </c>
      <c r="M127" s="2245"/>
      <c r="N127" s="2132"/>
      <c r="O127" s="2133"/>
      <c r="P127" s="2133"/>
      <c r="Q127" s="2134"/>
      <c r="R127" s="1205"/>
      <c r="S127" s="1205"/>
      <c r="T127" s="1205"/>
    </row>
    <row r="128" spans="1:20">
      <c r="A128" s="1205"/>
      <c r="B128" s="1205"/>
      <c r="C128" s="1205"/>
      <c r="D128" s="1205"/>
      <c r="E128" s="2250"/>
      <c r="F128" s="2251"/>
      <c r="G128" s="1223" t="s">
        <v>579</v>
      </c>
      <c r="H128" s="2135"/>
      <c r="I128" s="2136"/>
      <c r="J128" s="2137"/>
      <c r="K128" s="2242"/>
      <c r="L128" s="2135" t="s">
        <v>579</v>
      </c>
      <c r="M128" s="2137"/>
      <c r="N128" s="2138"/>
      <c r="O128" s="2136"/>
      <c r="P128" s="2136"/>
      <c r="Q128" s="2137"/>
      <c r="R128" s="1205"/>
      <c r="S128" s="1205"/>
      <c r="T128" s="1205"/>
    </row>
    <row r="129" spans="1:20" ht="15.75" thickBot="1">
      <c r="A129" s="1205"/>
      <c r="B129" s="1205"/>
      <c r="C129" s="1205"/>
      <c r="D129" s="1205"/>
      <c r="E129" s="2252"/>
      <c r="F129" s="2253"/>
      <c r="G129" s="1224" t="s">
        <v>580</v>
      </c>
      <c r="H129" s="2139"/>
      <c r="I129" s="2140"/>
      <c r="J129" s="2141"/>
      <c r="K129" s="2243"/>
      <c r="L129" s="2139" t="s">
        <v>580</v>
      </c>
      <c r="M129" s="2141"/>
      <c r="N129" s="2142"/>
      <c r="O129" s="2140"/>
      <c r="P129" s="2140"/>
      <c r="Q129" s="2141"/>
      <c r="R129" s="1205"/>
      <c r="S129" s="1205"/>
      <c r="T129" s="1205"/>
    </row>
    <row r="130" spans="1:20">
      <c r="A130" s="1205"/>
      <c r="B130" s="1205"/>
      <c r="C130" s="2246"/>
      <c r="D130" s="2246"/>
      <c r="E130" s="1205"/>
      <c r="F130" s="1205"/>
      <c r="G130" s="1205"/>
      <c r="H130" s="1205"/>
      <c r="I130" s="1205"/>
      <c r="J130" s="1205"/>
      <c r="K130" s="1205"/>
      <c r="L130" s="1205"/>
      <c r="M130" s="1205"/>
      <c r="N130" s="1205"/>
      <c r="O130" s="1205"/>
      <c r="P130" s="1205"/>
      <c r="Q130" s="1205"/>
      <c r="R130" s="1205"/>
      <c r="S130" s="1205"/>
      <c r="T130" s="1205"/>
    </row>
    <row r="133" spans="1:20" ht="15.75">
      <c r="A133" s="272"/>
      <c r="B133" s="272"/>
      <c r="C133" s="2105" t="s">
        <v>99</v>
      </c>
      <c r="D133" s="2105"/>
      <c r="E133" s="2105"/>
      <c r="F133" s="2105"/>
      <c r="G133" s="2105"/>
      <c r="H133" s="2105"/>
      <c r="I133" s="2105"/>
      <c r="J133" s="2105"/>
      <c r="K133" s="2105"/>
      <c r="L133" s="2105"/>
      <c r="M133" s="2105"/>
    </row>
    <row r="134" spans="1:20" ht="30">
      <c r="A134" s="2106"/>
      <c r="B134" s="2106"/>
      <c r="C134" s="442" t="s">
        <v>100</v>
      </c>
      <c r="D134" s="442" t="s">
        <v>101</v>
      </c>
      <c r="E134" s="442" t="s">
        <v>102</v>
      </c>
      <c r="F134" s="442" t="s">
        <v>103</v>
      </c>
      <c r="G134" s="442" t="s">
        <v>104</v>
      </c>
      <c r="H134" s="442" t="s">
        <v>105</v>
      </c>
      <c r="I134" s="442" t="s">
        <v>106</v>
      </c>
      <c r="J134" s="276">
        <v>2022</v>
      </c>
      <c r="K134" s="276">
        <v>2023</v>
      </c>
      <c r="L134" s="276">
        <v>2024</v>
      </c>
      <c r="M134" s="442">
        <v>2025</v>
      </c>
    </row>
    <row r="135" spans="1:20" ht="60">
      <c r="A135" s="272"/>
      <c r="B135" s="272"/>
      <c r="C135" s="275" t="s">
        <v>433</v>
      </c>
      <c r="D135" s="275" t="s">
        <v>452</v>
      </c>
      <c r="E135" s="439" t="s">
        <v>216</v>
      </c>
      <c r="F135" s="275"/>
      <c r="G135" s="275" t="s">
        <v>217</v>
      </c>
      <c r="H135" s="277" t="s">
        <v>218</v>
      </c>
      <c r="I135" s="278" t="s">
        <v>107</v>
      </c>
      <c r="J135" s="279">
        <v>1400</v>
      </c>
      <c r="K135" s="279">
        <v>1600</v>
      </c>
      <c r="L135" s="279">
        <v>1760</v>
      </c>
      <c r="M135" s="280">
        <v>802</v>
      </c>
    </row>
    <row r="136" spans="1:20" ht="60">
      <c r="A136" s="272"/>
      <c r="B136" s="272"/>
      <c r="C136" s="275" t="s">
        <v>433</v>
      </c>
      <c r="D136" s="275" t="s">
        <v>452</v>
      </c>
      <c r="E136" s="439" t="s">
        <v>216</v>
      </c>
      <c r="F136" s="275"/>
      <c r="G136" s="275" t="s">
        <v>217</v>
      </c>
      <c r="H136" s="277" t="s">
        <v>218</v>
      </c>
      <c r="I136" s="277" t="s">
        <v>108</v>
      </c>
      <c r="J136" s="279">
        <v>3723920000</v>
      </c>
      <c r="K136" s="279">
        <v>3731591000</v>
      </c>
      <c r="L136" s="279">
        <v>4379638000</v>
      </c>
      <c r="M136" s="279">
        <v>2384246000</v>
      </c>
    </row>
    <row r="137" spans="1:20" ht="60">
      <c r="A137" s="272"/>
      <c r="B137" s="272"/>
      <c r="C137" s="275" t="s">
        <v>433</v>
      </c>
      <c r="D137" s="275" t="s">
        <v>452</v>
      </c>
      <c r="E137" s="439" t="s">
        <v>216</v>
      </c>
      <c r="F137" s="275"/>
      <c r="G137" s="275" t="s">
        <v>217</v>
      </c>
      <c r="H137" s="277" t="s">
        <v>218</v>
      </c>
      <c r="I137" s="277" t="s">
        <v>109</v>
      </c>
      <c r="J137" s="279">
        <v>2659943</v>
      </c>
      <c r="K137" s="279">
        <v>2332244</v>
      </c>
      <c r="L137" s="279">
        <v>2488431</v>
      </c>
      <c r="M137" s="279">
        <f>M136/M135</f>
        <v>2972875.3117206981</v>
      </c>
    </row>
    <row r="138" spans="1:20" ht="45">
      <c r="A138" s="272"/>
      <c r="B138" s="272"/>
      <c r="C138" s="275"/>
      <c r="D138" s="275"/>
      <c r="E138" s="439"/>
      <c r="F138" s="275"/>
      <c r="G138" s="275"/>
      <c r="H138" s="281" t="s">
        <v>110</v>
      </c>
      <c r="I138" s="282"/>
      <c r="J138" s="283"/>
      <c r="K138" s="283">
        <v>-327699</v>
      </c>
      <c r="L138" s="283">
        <v>156187</v>
      </c>
      <c r="M138" s="283">
        <f>M137-L137</f>
        <v>484444.31172069814</v>
      </c>
    </row>
    <row r="139" spans="1:20" ht="60">
      <c r="A139" s="272"/>
      <c r="B139" s="272"/>
      <c r="C139" s="275" t="s">
        <v>433</v>
      </c>
      <c r="D139" s="275" t="s">
        <v>452</v>
      </c>
      <c r="E139" s="439" t="s">
        <v>216</v>
      </c>
      <c r="F139" s="275"/>
      <c r="G139" s="275" t="s">
        <v>217</v>
      </c>
      <c r="H139" s="277" t="s">
        <v>218</v>
      </c>
      <c r="I139" s="278" t="s">
        <v>111</v>
      </c>
      <c r="J139" s="279">
        <v>1400</v>
      </c>
      <c r="K139" s="279">
        <v>156</v>
      </c>
      <c r="L139" s="279">
        <v>1600</v>
      </c>
      <c r="M139" s="279">
        <v>802</v>
      </c>
    </row>
    <row r="140" spans="1:20" ht="60">
      <c r="A140" s="272"/>
      <c r="B140" s="272"/>
      <c r="C140" s="275" t="s">
        <v>433</v>
      </c>
      <c r="D140" s="275" t="s">
        <v>452</v>
      </c>
      <c r="E140" s="439" t="s">
        <v>216</v>
      </c>
      <c r="F140" s="275"/>
      <c r="G140" s="275" t="s">
        <v>217</v>
      </c>
      <c r="H140" s="277" t="s">
        <v>218</v>
      </c>
      <c r="I140" s="277" t="s">
        <v>112</v>
      </c>
      <c r="J140" s="279">
        <v>1164781206</v>
      </c>
      <c r="K140" s="279">
        <v>2111617582</v>
      </c>
      <c r="L140" s="279">
        <v>1238698000</v>
      </c>
      <c r="M140" s="279">
        <v>2384446000</v>
      </c>
    </row>
    <row r="141" spans="1:20" ht="60">
      <c r="A141" s="272"/>
      <c r="B141" s="272"/>
      <c r="C141" s="275" t="s">
        <v>433</v>
      </c>
      <c r="D141" s="275" t="s">
        <v>452</v>
      </c>
      <c r="E141" s="439" t="s">
        <v>216</v>
      </c>
      <c r="F141" s="275"/>
      <c r="G141" s="275" t="s">
        <v>217</v>
      </c>
      <c r="H141" s="277" t="s">
        <v>218</v>
      </c>
      <c r="I141" s="277" t="s">
        <v>113</v>
      </c>
      <c r="J141" s="279">
        <v>831987</v>
      </c>
      <c r="K141" s="279">
        <v>13536010</v>
      </c>
      <c r="L141" s="279">
        <v>774186</v>
      </c>
      <c r="M141" s="279">
        <f>M140/M139</f>
        <v>2973124.6882793019</v>
      </c>
    </row>
    <row r="142" spans="1:20" ht="60">
      <c r="A142" s="272"/>
      <c r="B142" s="272"/>
      <c r="C142" s="275"/>
      <c r="D142" s="275"/>
      <c r="E142" s="439"/>
      <c r="F142" s="275"/>
      <c r="G142" s="275"/>
      <c r="H142" s="281" t="s">
        <v>114</v>
      </c>
      <c r="I142" s="282"/>
      <c r="J142" s="283"/>
      <c r="K142" s="283">
        <v>12704023</v>
      </c>
      <c r="L142" s="283">
        <v>-12761824</v>
      </c>
      <c r="M142" s="283">
        <f>M141-L141</f>
        <v>2198938.6882793019</v>
      </c>
    </row>
    <row r="143" spans="1:20" ht="60">
      <c r="A143" s="272"/>
      <c r="B143" s="272"/>
      <c r="C143" s="275" t="s">
        <v>433</v>
      </c>
      <c r="D143" s="275" t="s">
        <v>452</v>
      </c>
      <c r="E143" s="439" t="s">
        <v>216</v>
      </c>
      <c r="F143" s="275"/>
      <c r="G143" s="275" t="s">
        <v>217</v>
      </c>
      <c r="H143" s="277" t="s">
        <v>218</v>
      </c>
      <c r="I143" s="278" t="s">
        <v>115</v>
      </c>
      <c r="J143" s="279">
        <v>206</v>
      </c>
      <c r="K143" s="279">
        <v>156</v>
      </c>
      <c r="L143" s="279">
        <v>126</v>
      </c>
      <c r="M143" s="279">
        <v>94</v>
      </c>
    </row>
    <row r="144" spans="1:20" ht="60">
      <c r="A144" s="272"/>
      <c r="B144" s="272"/>
      <c r="C144" s="275" t="s">
        <v>433</v>
      </c>
      <c r="D144" s="275" t="s">
        <v>452</v>
      </c>
      <c r="E144" s="439" t="s">
        <v>216</v>
      </c>
      <c r="F144" s="275"/>
      <c r="G144" s="275" t="s">
        <v>217</v>
      </c>
      <c r="H144" s="277" t="s">
        <v>218</v>
      </c>
      <c r="I144" s="277" t="s">
        <v>116</v>
      </c>
      <c r="J144" s="279">
        <v>1162066969.4300001</v>
      </c>
      <c r="K144" s="279">
        <v>2087885439.0799999</v>
      </c>
      <c r="L144" s="279">
        <v>1226958636</v>
      </c>
      <c r="M144" s="279">
        <v>860703265</v>
      </c>
    </row>
    <row r="145" spans="1:13" ht="60">
      <c r="A145" s="272"/>
      <c r="B145" s="272"/>
      <c r="C145" s="275" t="s">
        <v>433</v>
      </c>
      <c r="D145" s="275" t="s">
        <v>452</v>
      </c>
      <c r="E145" s="439" t="s">
        <v>216</v>
      </c>
      <c r="F145" s="275"/>
      <c r="G145" s="275" t="s">
        <v>217</v>
      </c>
      <c r="H145" s="277" t="s">
        <v>218</v>
      </c>
      <c r="I145" s="277" t="s">
        <v>117</v>
      </c>
      <c r="J145" s="279">
        <v>5641102</v>
      </c>
      <c r="K145" s="279">
        <v>13383881</v>
      </c>
      <c r="L145" s="279">
        <v>9737767</v>
      </c>
      <c r="M145" s="279">
        <f>M144/M143</f>
        <v>9156417.7127659582</v>
      </c>
    </row>
    <row r="146" spans="1:13" ht="60">
      <c r="A146" s="272"/>
      <c r="B146" s="272"/>
      <c r="C146" s="275"/>
      <c r="D146" s="275"/>
      <c r="E146" s="439"/>
      <c r="F146" s="275"/>
      <c r="G146" s="275"/>
      <c r="H146" s="284" t="s">
        <v>118</v>
      </c>
      <c r="I146" s="285"/>
      <c r="J146" s="286"/>
      <c r="K146" s="286">
        <v>7742779</v>
      </c>
      <c r="L146" s="286">
        <v>-3646114</v>
      </c>
      <c r="M146" s="286">
        <f>M145-L145</f>
        <v>-581349.28723404184</v>
      </c>
    </row>
    <row r="147" spans="1:13" ht="60">
      <c r="A147" s="272"/>
      <c r="B147" s="272"/>
      <c r="C147" s="275" t="s">
        <v>433</v>
      </c>
      <c r="D147" s="275" t="s">
        <v>452</v>
      </c>
      <c r="E147" s="439" t="s">
        <v>216</v>
      </c>
      <c r="F147" s="275"/>
      <c r="G147" s="275" t="s">
        <v>219</v>
      </c>
      <c r="H147" s="277" t="s">
        <v>220</v>
      </c>
      <c r="I147" s="278" t="s">
        <v>107</v>
      </c>
      <c r="J147" s="279">
        <v>1936</v>
      </c>
      <c r="K147" s="279">
        <v>1021</v>
      </c>
      <c r="L147" s="279">
        <v>1123</v>
      </c>
      <c r="M147" s="279">
        <v>600</v>
      </c>
    </row>
    <row r="148" spans="1:13" ht="60">
      <c r="A148" s="272"/>
      <c r="B148" s="272"/>
      <c r="C148" s="275" t="s">
        <v>433</v>
      </c>
      <c r="D148" s="275" t="s">
        <v>452</v>
      </c>
      <c r="E148" s="439" t="s">
        <v>216</v>
      </c>
      <c r="F148" s="275"/>
      <c r="G148" s="275" t="s">
        <v>219</v>
      </c>
      <c r="H148" s="277" t="s">
        <v>220</v>
      </c>
      <c r="I148" s="277" t="s">
        <v>108</v>
      </c>
      <c r="J148" s="279">
        <v>25080000</v>
      </c>
      <c r="K148" s="279">
        <v>27926000</v>
      </c>
      <c r="L148" s="279">
        <v>14100000</v>
      </c>
      <c r="M148" s="279">
        <v>28200000</v>
      </c>
    </row>
    <row r="149" spans="1:13" ht="60">
      <c r="A149" s="272"/>
      <c r="B149" s="272"/>
      <c r="C149" s="275" t="s">
        <v>433</v>
      </c>
      <c r="D149" s="275" t="s">
        <v>452</v>
      </c>
      <c r="E149" s="439" t="s">
        <v>216</v>
      </c>
      <c r="F149" s="275"/>
      <c r="G149" s="275" t="s">
        <v>219</v>
      </c>
      <c r="H149" s="277" t="s">
        <v>220</v>
      </c>
      <c r="I149" s="277" t="s">
        <v>109</v>
      </c>
      <c r="J149" s="279">
        <v>12955</v>
      </c>
      <c r="K149" s="279">
        <v>27352</v>
      </c>
      <c r="L149" s="279">
        <v>12556</v>
      </c>
      <c r="M149" s="279">
        <f>M148/M147</f>
        <v>47000</v>
      </c>
    </row>
    <row r="150" spans="1:13" ht="45">
      <c r="A150" s="272"/>
      <c r="B150" s="272"/>
      <c r="C150" s="275"/>
      <c r="D150" s="275"/>
      <c r="E150" s="439"/>
      <c r="F150" s="275"/>
      <c r="G150" s="275"/>
      <c r="H150" s="281" t="s">
        <v>110</v>
      </c>
      <c r="I150" s="282"/>
      <c r="J150" s="283"/>
      <c r="K150" s="283">
        <v>14397</v>
      </c>
      <c r="L150" s="283">
        <v>-14796</v>
      </c>
      <c r="M150" s="283">
        <f>M149-L149</f>
        <v>34444</v>
      </c>
    </row>
    <row r="151" spans="1:13" ht="60">
      <c r="A151" s="272"/>
      <c r="B151" s="272"/>
      <c r="C151" s="275" t="s">
        <v>433</v>
      </c>
      <c r="D151" s="275" t="s">
        <v>452</v>
      </c>
      <c r="E151" s="439" t="s">
        <v>216</v>
      </c>
      <c r="F151" s="275"/>
      <c r="G151" s="275" t="s">
        <v>219</v>
      </c>
      <c r="H151" s="277" t="s">
        <v>220</v>
      </c>
      <c r="I151" s="278" t="s">
        <v>111</v>
      </c>
      <c r="J151" s="279">
        <v>1936</v>
      </c>
      <c r="K151" s="279">
        <v>399</v>
      </c>
      <c r="L151" s="279">
        <v>588</v>
      </c>
      <c r="M151" s="279">
        <v>600</v>
      </c>
    </row>
    <row r="152" spans="1:13" ht="60">
      <c r="A152" s="272"/>
      <c r="B152" s="272"/>
      <c r="C152" s="275" t="s">
        <v>433</v>
      </c>
      <c r="D152" s="275" t="s">
        <v>452</v>
      </c>
      <c r="E152" s="439" t="s">
        <v>216</v>
      </c>
      <c r="F152" s="275"/>
      <c r="G152" s="275" t="s">
        <v>219</v>
      </c>
      <c r="H152" s="277" t="s">
        <v>220</v>
      </c>
      <c r="I152" s="277" t="s">
        <v>112</v>
      </c>
      <c r="J152" s="279">
        <v>9038794</v>
      </c>
      <c r="K152" s="279">
        <v>27926000</v>
      </c>
      <c r="L152" s="279">
        <v>14100000</v>
      </c>
      <c r="M152" s="279">
        <v>28200000</v>
      </c>
    </row>
    <row r="153" spans="1:13" ht="60">
      <c r="A153" s="272"/>
      <c r="B153" s="272"/>
      <c r="C153" s="275" t="s">
        <v>433</v>
      </c>
      <c r="D153" s="275" t="s">
        <v>452</v>
      </c>
      <c r="E153" s="439" t="s">
        <v>216</v>
      </c>
      <c r="F153" s="275"/>
      <c r="G153" s="275" t="s">
        <v>219</v>
      </c>
      <c r="H153" s="277" t="s">
        <v>220</v>
      </c>
      <c r="I153" s="277" t="s">
        <v>113</v>
      </c>
      <c r="J153" s="279">
        <v>4669</v>
      </c>
      <c r="K153" s="279">
        <v>69990</v>
      </c>
      <c r="L153" s="279">
        <v>23980</v>
      </c>
      <c r="M153" s="279">
        <f>M152/M151</f>
        <v>47000</v>
      </c>
    </row>
    <row r="154" spans="1:13" ht="60">
      <c r="A154" s="272"/>
      <c r="B154" s="272"/>
      <c r="C154" s="275"/>
      <c r="D154" s="275"/>
      <c r="E154" s="439"/>
      <c r="F154" s="275"/>
      <c r="G154" s="275"/>
      <c r="H154" s="281" t="s">
        <v>114</v>
      </c>
      <c r="I154" s="282"/>
      <c r="J154" s="283"/>
      <c r="K154" s="283">
        <v>65321</v>
      </c>
      <c r="L154" s="283">
        <v>-46010</v>
      </c>
      <c r="M154" s="283">
        <f>M153-L153</f>
        <v>23020</v>
      </c>
    </row>
    <row r="155" spans="1:13" ht="60">
      <c r="A155" s="272"/>
      <c r="B155" s="272"/>
      <c r="C155" s="275" t="s">
        <v>433</v>
      </c>
      <c r="D155" s="275" t="s">
        <v>452</v>
      </c>
      <c r="E155" s="439" t="s">
        <v>216</v>
      </c>
      <c r="F155" s="275"/>
      <c r="G155" s="275" t="s">
        <v>219</v>
      </c>
      <c r="H155" s="277" t="s">
        <v>220</v>
      </c>
      <c r="I155" s="278" t="s">
        <v>115</v>
      </c>
      <c r="J155" s="279">
        <v>148</v>
      </c>
      <c r="K155" s="279">
        <v>399</v>
      </c>
      <c r="L155" s="279">
        <v>305</v>
      </c>
      <c r="M155" s="279">
        <v>226</v>
      </c>
    </row>
    <row r="156" spans="1:13" ht="60">
      <c r="A156" s="272"/>
      <c r="B156" s="272"/>
      <c r="C156" s="275" t="s">
        <v>433</v>
      </c>
      <c r="D156" s="275" t="s">
        <v>452</v>
      </c>
      <c r="E156" s="439" t="s">
        <v>216</v>
      </c>
      <c r="F156" s="275"/>
      <c r="G156" s="275" t="s">
        <v>219</v>
      </c>
      <c r="H156" s="277" t="s">
        <v>220</v>
      </c>
      <c r="I156" s="277" t="s">
        <v>116</v>
      </c>
      <c r="J156" s="279">
        <v>7909003</v>
      </c>
      <c r="K156" s="279">
        <v>7396337</v>
      </c>
      <c r="L156" s="279">
        <v>7679564</v>
      </c>
      <c r="M156" s="279">
        <v>6981661</v>
      </c>
    </row>
    <row r="157" spans="1:13" ht="60">
      <c r="A157" s="272"/>
      <c r="B157" s="272"/>
      <c r="C157" s="275" t="s">
        <v>433</v>
      </c>
      <c r="D157" s="275" t="s">
        <v>452</v>
      </c>
      <c r="E157" s="439" t="s">
        <v>216</v>
      </c>
      <c r="F157" s="275"/>
      <c r="G157" s="275" t="s">
        <v>219</v>
      </c>
      <c r="H157" s="277" t="s">
        <v>220</v>
      </c>
      <c r="I157" s="277" t="s">
        <v>117</v>
      </c>
      <c r="J157" s="279">
        <v>53439</v>
      </c>
      <c r="K157" s="279">
        <v>18537</v>
      </c>
      <c r="L157" s="279">
        <v>25179</v>
      </c>
      <c r="M157" s="279">
        <f>M156/M155</f>
        <v>30892.305309734515</v>
      </c>
    </row>
    <row r="158" spans="1:13" ht="60">
      <c r="A158" s="272"/>
      <c r="B158" s="272"/>
      <c r="C158" s="275"/>
      <c r="D158" s="275"/>
      <c r="E158" s="439"/>
      <c r="F158" s="275"/>
      <c r="G158" s="275"/>
      <c r="H158" s="284" t="s">
        <v>118</v>
      </c>
      <c r="I158" s="285"/>
      <c r="J158" s="286"/>
      <c r="K158" s="286">
        <v>-34902</v>
      </c>
      <c r="L158" s="286">
        <v>6642</v>
      </c>
      <c r="M158" s="286">
        <f>M157-L157</f>
        <v>5713.3053097345146</v>
      </c>
    </row>
    <row r="159" spans="1:13" ht="60">
      <c r="A159" s="272"/>
      <c r="B159" s="272"/>
      <c r="C159" s="275" t="s">
        <v>433</v>
      </c>
      <c r="D159" s="275" t="s">
        <v>452</v>
      </c>
      <c r="E159" s="439" t="s">
        <v>216</v>
      </c>
      <c r="F159" s="275"/>
      <c r="G159" s="275" t="s">
        <v>221</v>
      </c>
      <c r="H159" s="277" t="s">
        <v>222</v>
      </c>
      <c r="I159" s="278" t="s">
        <v>107</v>
      </c>
      <c r="J159" s="279"/>
      <c r="K159" s="279"/>
      <c r="L159" s="279">
        <v>3250</v>
      </c>
      <c r="M159" s="279">
        <v>1900</v>
      </c>
    </row>
    <row r="160" spans="1:13" ht="60">
      <c r="A160" s="272"/>
      <c r="B160" s="272"/>
      <c r="C160" s="275" t="s">
        <v>433</v>
      </c>
      <c r="D160" s="275" t="s">
        <v>452</v>
      </c>
      <c r="E160" s="439" t="s">
        <v>216</v>
      </c>
      <c r="F160" s="275"/>
      <c r="G160" s="275" t="s">
        <v>221</v>
      </c>
      <c r="H160" s="277" t="s">
        <v>222</v>
      </c>
      <c r="I160" s="277" t="s">
        <v>108</v>
      </c>
      <c r="J160" s="279">
        <v>0</v>
      </c>
      <c r="K160" s="279">
        <v>0</v>
      </c>
      <c r="L160" s="279">
        <v>14100000</v>
      </c>
      <c r="M160" s="279">
        <v>0</v>
      </c>
    </row>
    <row r="161" spans="1:13" ht="60">
      <c r="A161" s="272"/>
      <c r="B161" s="272"/>
      <c r="C161" s="275" t="s">
        <v>433</v>
      </c>
      <c r="D161" s="275" t="s">
        <v>452</v>
      </c>
      <c r="E161" s="439" t="s">
        <v>216</v>
      </c>
      <c r="F161" s="275"/>
      <c r="G161" s="275" t="s">
        <v>221</v>
      </c>
      <c r="H161" s="277" t="s">
        <v>222</v>
      </c>
      <c r="I161" s="277" t="s">
        <v>109</v>
      </c>
      <c r="J161" s="279">
        <v>0</v>
      </c>
      <c r="K161" s="279">
        <v>0</v>
      </c>
      <c r="L161" s="279">
        <v>4338</v>
      </c>
      <c r="M161" s="279">
        <v>0</v>
      </c>
    </row>
    <row r="162" spans="1:13" ht="45">
      <c r="A162" s="272"/>
      <c r="B162" s="272"/>
      <c r="C162" s="275"/>
      <c r="D162" s="275"/>
      <c r="E162" s="439"/>
      <c r="F162" s="275"/>
      <c r="G162" s="275"/>
      <c r="H162" s="281" t="s">
        <v>110</v>
      </c>
      <c r="I162" s="282"/>
      <c r="J162" s="283"/>
      <c r="K162" s="283">
        <v>0</v>
      </c>
      <c r="L162" s="283">
        <v>4338</v>
      </c>
      <c r="M162" s="283">
        <v>-4338</v>
      </c>
    </row>
    <row r="163" spans="1:13" ht="60">
      <c r="A163" s="272"/>
      <c r="B163" s="272"/>
      <c r="C163" s="275" t="s">
        <v>433</v>
      </c>
      <c r="D163" s="275" t="s">
        <v>452</v>
      </c>
      <c r="E163" s="439" t="s">
        <v>216</v>
      </c>
      <c r="F163" s="275"/>
      <c r="G163" s="275" t="s">
        <v>221</v>
      </c>
      <c r="H163" s="277" t="s">
        <v>222</v>
      </c>
      <c r="I163" s="278" t="s">
        <v>111</v>
      </c>
      <c r="J163" s="279"/>
      <c r="K163" s="279"/>
      <c r="L163" s="279">
        <v>3250</v>
      </c>
      <c r="M163" s="279">
        <v>1900</v>
      </c>
    </row>
    <row r="164" spans="1:13" ht="60">
      <c r="A164" s="272"/>
      <c r="B164" s="272"/>
      <c r="C164" s="275" t="s">
        <v>433</v>
      </c>
      <c r="D164" s="275" t="s">
        <v>452</v>
      </c>
      <c r="E164" s="439" t="s">
        <v>216</v>
      </c>
      <c r="F164" s="275"/>
      <c r="G164" s="275" t="s">
        <v>221</v>
      </c>
      <c r="H164" s="277" t="s">
        <v>222</v>
      </c>
      <c r="I164" s="277" t="s">
        <v>112</v>
      </c>
      <c r="J164" s="279">
        <v>0</v>
      </c>
      <c r="K164" s="279">
        <v>0</v>
      </c>
      <c r="L164" s="279">
        <v>14100000</v>
      </c>
      <c r="M164" s="279">
        <v>0</v>
      </c>
    </row>
    <row r="165" spans="1:13" ht="60">
      <c r="A165" s="272"/>
      <c r="B165" s="272"/>
      <c r="C165" s="275" t="s">
        <v>433</v>
      </c>
      <c r="D165" s="275" t="s">
        <v>452</v>
      </c>
      <c r="E165" s="439" t="s">
        <v>216</v>
      </c>
      <c r="F165" s="275"/>
      <c r="G165" s="275" t="s">
        <v>221</v>
      </c>
      <c r="H165" s="277" t="s">
        <v>222</v>
      </c>
      <c r="I165" s="277" t="s">
        <v>113</v>
      </c>
      <c r="J165" s="279">
        <v>0</v>
      </c>
      <c r="K165" s="279">
        <v>0</v>
      </c>
      <c r="L165" s="279">
        <v>4338</v>
      </c>
      <c r="M165" s="279">
        <v>0</v>
      </c>
    </row>
    <row r="166" spans="1:13" ht="60">
      <c r="A166" s="272"/>
      <c r="B166" s="272"/>
      <c r="C166" s="275"/>
      <c r="D166" s="275"/>
      <c r="E166" s="439"/>
      <c r="F166" s="275"/>
      <c r="G166" s="275"/>
      <c r="H166" s="281" t="s">
        <v>114</v>
      </c>
      <c r="I166" s="282"/>
      <c r="J166" s="283"/>
      <c r="K166" s="283">
        <v>0</v>
      </c>
      <c r="L166" s="283">
        <v>4338</v>
      </c>
      <c r="M166" s="283">
        <f>M165-L165</f>
        <v>-4338</v>
      </c>
    </row>
    <row r="167" spans="1:13" ht="60">
      <c r="A167" s="272"/>
      <c r="B167" s="272"/>
      <c r="C167" s="275" t="s">
        <v>433</v>
      </c>
      <c r="D167" s="275" t="s">
        <v>452</v>
      </c>
      <c r="E167" s="439" t="s">
        <v>216</v>
      </c>
      <c r="F167" s="275"/>
      <c r="G167" s="275" t="s">
        <v>221</v>
      </c>
      <c r="H167" s="277" t="s">
        <v>222</v>
      </c>
      <c r="I167" s="278" t="s">
        <v>115</v>
      </c>
      <c r="J167" s="279"/>
      <c r="K167" s="279"/>
      <c r="L167" s="279">
        <v>435</v>
      </c>
      <c r="M167" s="279">
        <v>49</v>
      </c>
    </row>
    <row r="168" spans="1:13" ht="60">
      <c r="A168" s="272"/>
      <c r="B168" s="272"/>
      <c r="C168" s="275" t="s">
        <v>433</v>
      </c>
      <c r="D168" s="275" t="s">
        <v>452</v>
      </c>
      <c r="E168" s="439" t="s">
        <v>216</v>
      </c>
      <c r="F168" s="275"/>
      <c r="G168" s="275" t="s">
        <v>221</v>
      </c>
      <c r="H168" s="277" t="s">
        <v>222</v>
      </c>
      <c r="I168" s="277" t="s">
        <v>116</v>
      </c>
      <c r="J168" s="279">
        <v>0</v>
      </c>
      <c r="K168" s="279">
        <v>0</v>
      </c>
      <c r="L168" s="279">
        <v>3814862</v>
      </c>
      <c r="M168" s="279">
        <v>0</v>
      </c>
    </row>
    <row r="169" spans="1:13" ht="60">
      <c r="A169" s="272"/>
      <c r="B169" s="272"/>
      <c r="C169" s="275" t="s">
        <v>433</v>
      </c>
      <c r="D169" s="275" t="s">
        <v>452</v>
      </c>
      <c r="E169" s="439" t="s">
        <v>216</v>
      </c>
      <c r="F169" s="275"/>
      <c r="G169" s="275" t="s">
        <v>221</v>
      </c>
      <c r="H169" s="277" t="s">
        <v>222</v>
      </c>
      <c r="I169" s="277" t="s">
        <v>117</v>
      </c>
      <c r="J169" s="279">
        <v>0</v>
      </c>
      <c r="K169" s="279">
        <v>0</v>
      </c>
      <c r="L169" s="279">
        <v>8770</v>
      </c>
      <c r="M169" s="279">
        <v>0</v>
      </c>
    </row>
    <row r="170" spans="1:13" ht="60">
      <c r="A170" s="272"/>
      <c r="B170" s="272"/>
      <c r="C170" s="275"/>
      <c r="D170" s="275"/>
      <c r="E170" s="439"/>
      <c r="F170" s="275"/>
      <c r="G170" s="275"/>
      <c r="H170" s="284" t="s">
        <v>118</v>
      </c>
      <c r="I170" s="285"/>
      <c r="J170" s="286"/>
      <c r="K170" s="286">
        <v>0</v>
      </c>
      <c r="L170" s="286">
        <v>8770</v>
      </c>
      <c r="M170" s="286">
        <f>M169-L169</f>
        <v>-8770</v>
      </c>
    </row>
    <row r="171" spans="1:13" ht="60">
      <c r="A171" s="272"/>
      <c r="B171" s="272"/>
      <c r="C171" s="275" t="s">
        <v>433</v>
      </c>
      <c r="D171" s="275" t="s">
        <v>452</v>
      </c>
      <c r="E171" s="439" t="s">
        <v>216</v>
      </c>
      <c r="F171" s="275"/>
      <c r="G171" s="275" t="s">
        <v>362</v>
      </c>
      <c r="H171" s="277" t="s">
        <v>363</v>
      </c>
      <c r="I171" s="278" t="s">
        <v>107</v>
      </c>
      <c r="J171" s="279"/>
      <c r="K171" s="279"/>
      <c r="L171" s="279"/>
      <c r="M171" s="279"/>
    </row>
    <row r="172" spans="1:13" ht="60">
      <c r="A172" s="272"/>
      <c r="B172" s="272"/>
      <c r="C172" s="275" t="s">
        <v>433</v>
      </c>
      <c r="D172" s="275" t="s">
        <v>452</v>
      </c>
      <c r="E172" s="439" t="s">
        <v>216</v>
      </c>
      <c r="F172" s="275"/>
      <c r="G172" s="275" t="s">
        <v>362</v>
      </c>
      <c r="H172" s="277" t="s">
        <v>363</v>
      </c>
      <c r="I172" s="277" t="s">
        <v>108</v>
      </c>
      <c r="J172" s="279">
        <v>0</v>
      </c>
      <c r="K172" s="279">
        <v>0</v>
      </c>
      <c r="L172" s="279">
        <v>0</v>
      </c>
      <c r="M172" s="279">
        <v>0</v>
      </c>
    </row>
    <row r="173" spans="1:13" ht="60">
      <c r="A173" s="272"/>
      <c r="B173" s="272"/>
      <c r="C173" s="275" t="s">
        <v>433</v>
      </c>
      <c r="D173" s="275" t="s">
        <v>452</v>
      </c>
      <c r="E173" s="439" t="s">
        <v>216</v>
      </c>
      <c r="F173" s="275"/>
      <c r="G173" s="275" t="s">
        <v>362</v>
      </c>
      <c r="H173" s="277" t="s">
        <v>363</v>
      </c>
      <c r="I173" s="277" t="s">
        <v>109</v>
      </c>
      <c r="J173" s="279">
        <v>0</v>
      </c>
      <c r="K173" s="279">
        <v>0</v>
      </c>
      <c r="L173" s="279">
        <v>0</v>
      </c>
      <c r="M173" s="279">
        <v>0</v>
      </c>
    </row>
    <row r="174" spans="1:13" ht="45">
      <c r="A174" s="272"/>
      <c r="B174" s="272"/>
      <c r="C174" s="275"/>
      <c r="D174" s="275"/>
      <c r="E174" s="439"/>
      <c r="F174" s="275"/>
      <c r="G174" s="275"/>
      <c r="H174" s="281" t="s">
        <v>110</v>
      </c>
      <c r="I174" s="282"/>
      <c r="J174" s="283"/>
      <c r="K174" s="283">
        <v>0</v>
      </c>
      <c r="L174" s="283">
        <v>0</v>
      </c>
      <c r="M174" s="283">
        <v>0</v>
      </c>
    </row>
    <row r="175" spans="1:13" ht="60">
      <c r="A175" s="272"/>
      <c r="B175" s="272"/>
      <c r="C175" s="275" t="s">
        <v>433</v>
      </c>
      <c r="D175" s="275" t="s">
        <v>452</v>
      </c>
      <c r="E175" s="439" t="s">
        <v>216</v>
      </c>
      <c r="F175" s="275"/>
      <c r="G175" s="275" t="s">
        <v>362</v>
      </c>
      <c r="H175" s="277" t="s">
        <v>363</v>
      </c>
      <c r="I175" s="278" t="s">
        <v>111</v>
      </c>
      <c r="J175" s="279"/>
      <c r="K175" s="279"/>
      <c r="L175" s="279">
        <v>5320</v>
      </c>
      <c r="M175" s="279"/>
    </row>
    <row r="176" spans="1:13" ht="60">
      <c r="A176" s="272"/>
      <c r="B176" s="272"/>
      <c r="C176" s="275" t="s">
        <v>433</v>
      </c>
      <c r="D176" s="275" t="s">
        <v>452</v>
      </c>
      <c r="E176" s="439" t="s">
        <v>216</v>
      </c>
      <c r="F176" s="275"/>
      <c r="G176" s="275" t="s">
        <v>362</v>
      </c>
      <c r="H176" s="277" t="s">
        <v>363</v>
      </c>
      <c r="I176" s="277" t="s">
        <v>112</v>
      </c>
      <c r="J176" s="279">
        <v>0</v>
      </c>
      <c r="K176" s="279">
        <v>0</v>
      </c>
      <c r="L176" s="279">
        <v>3095140000</v>
      </c>
      <c r="M176" s="279">
        <v>0</v>
      </c>
    </row>
    <row r="177" spans="1:13" ht="60">
      <c r="A177" s="272"/>
      <c r="B177" s="272"/>
      <c r="C177" s="275" t="s">
        <v>433</v>
      </c>
      <c r="D177" s="275" t="s">
        <v>452</v>
      </c>
      <c r="E177" s="439" t="s">
        <v>216</v>
      </c>
      <c r="F177" s="275"/>
      <c r="G177" s="275" t="s">
        <v>362</v>
      </c>
      <c r="H177" s="277" t="s">
        <v>363</v>
      </c>
      <c r="I177" s="277" t="s">
        <v>113</v>
      </c>
      <c r="J177" s="279">
        <v>0</v>
      </c>
      <c r="K177" s="279">
        <v>0</v>
      </c>
      <c r="L177" s="279">
        <v>581793.23308270681</v>
      </c>
      <c r="M177" s="279">
        <v>0</v>
      </c>
    </row>
    <row r="178" spans="1:13" ht="60">
      <c r="A178" s="272"/>
      <c r="B178" s="272"/>
      <c r="C178" s="275"/>
      <c r="D178" s="275"/>
      <c r="E178" s="439"/>
      <c r="F178" s="275"/>
      <c r="G178" s="275"/>
      <c r="H178" s="281" t="s">
        <v>114</v>
      </c>
      <c r="I178" s="282"/>
      <c r="J178" s="283"/>
      <c r="K178" s="283">
        <v>0</v>
      </c>
      <c r="L178" s="283">
        <f>L177</f>
        <v>581793.23308270681</v>
      </c>
      <c r="M178" s="283">
        <f>M177-L177</f>
        <v>-581793.23308270681</v>
      </c>
    </row>
    <row r="179" spans="1:13" ht="60">
      <c r="A179" s="272"/>
      <c r="B179" s="272"/>
      <c r="C179" s="275" t="s">
        <v>433</v>
      </c>
      <c r="D179" s="275" t="s">
        <v>452</v>
      </c>
      <c r="E179" s="439" t="s">
        <v>216</v>
      </c>
      <c r="F179" s="275"/>
      <c r="G179" s="275" t="s">
        <v>362</v>
      </c>
      <c r="H179" s="277" t="s">
        <v>363</v>
      </c>
      <c r="I179" s="278" t="s">
        <v>115</v>
      </c>
      <c r="J179" s="279"/>
      <c r="K179" s="279"/>
      <c r="L179" s="279">
        <v>5320</v>
      </c>
      <c r="M179" s="279"/>
    </row>
    <row r="180" spans="1:13" ht="60">
      <c r="A180" s="272"/>
      <c r="B180" s="272"/>
      <c r="C180" s="275" t="s">
        <v>433</v>
      </c>
      <c r="D180" s="275" t="s">
        <v>452</v>
      </c>
      <c r="E180" s="439" t="s">
        <v>216</v>
      </c>
      <c r="F180" s="275"/>
      <c r="G180" s="275" t="s">
        <v>362</v>
      </c>
      <c r="H180" s="277" t="s">
        <v>363</v>
      </c>
      <c r="I180" s="277" t="s">
        <v>116</v>
      </c>
      <c r="J180" s="279">
        <v>0</v>
      </c>
      <c r="K180" s="279">
        <v>0</v>
      </c>
      <c r="L180" s="279">
        <v>3095140000</v>
      </c>
      <c r="M180" s="279">
        <v>0</v>
      </c>
    </row>
    <row r="181" spans="1:13" ht="60">
      <c r="A181" s="272"/>
      <c r="B181" s="272"/>
      <c r="C181" s="275" t="s">
        <v>433</v>
      </c>
      <c r="D181" s="275" t="s">
        <v>452</v>
      </c>
      <c r="E181" s="439" t="s">
        <v>216</v>
      </c>
      <c r="F181" s="275"/>
      <c r="G181" s="275" t="s">
        <v>362</v>
      </c>
      <c r="H181" s="277" t="s">
        <v>363</v>
      </c>
      <c r="I181" s="277" t="s">
        <v>117</v>
      </c>
      <c r="J181" s="279">
        <v>0</v>
      </c>
      <c r="K181" s="279">
        <v>0</v>
      </c>
      <c r="L181" s="279">
        <v>581793.23308270681</v>
      </c>
      <c r="M181" s="279">
        <v>0</v>
      </c>
    </row>
    <row r="182" spans="1:13" ht="60">
      <c r="A182" s="272"/>
      <c r="B182" s="272"/>
      <c r="C182" s="275"/>
      <c r="D182" s="275"/>
      <c r="E182" s="439"/>
      <c r="F182" s="275"/>
      <c r="G182" s="275"/>
      <c r="H182" s="284" t="s">
        <v>118</v>
      </c>
      <c r="I182" s="285"/>
      <c r="J182" s="286"/>
      <c r="K182" s="286">
        <v>0</v>
      </c>
      <c r="L182" s="286">
        <f>L181</f>
        <v>581793.23308270681</v>
      </c>
      <c r="M182" s="286">
        <f>M181-L181</f>
        <v>-581793.23308270681</v>
      </c>
    </row>
    <row r="183" spans="1:13" ht="60">
      <c r="A183" s="272"/>
      <c r="B183" s="272"/>
      <c r="C183" s="275" t="s">
        <v>433</v>
      </c>
      <c r="D183" s="275" t="s">
        <v>452</v>
      </c>
      <c r="E183" s="439" t="s">
        <v>216</v>
      </c>
      <c r="F183" s="275"/>
      <c r="G183" s="275" t="s">
        <v>223</v>
      </c>
      <c r="H183" s="277" t="s">
        <v>224</v>
      </c>
      <c r="I183" s="278" t="s">
        <v>107</v>
      </c>
      <c r="J183" s="279">
        <v>49</v>
      </c>
      <c r="K183" s="279">
        <v>87</v>
      </c>
      <c r="L183" s="279">
        <v>15</v>
      </c>
      <c r="M183" s="279">
        <v>15</v>
      </c>
    </row>
    <row r="184" spans="1:13" ht="60">
      <c r="A184" s="272"/>
      <c r="B184" s="272"/>
      <c r="C184" s="275" t="s">
        <v>433</v>
      </c>
      <c r="D184" s="275" t="s">
        <v>452</v>
      </c>
      <c r="E184" s="439" t="s">
        <v>216</v>
      </c>
      <c r="F184" s="275"/>
      <c r="G184" s="275" t="s">
        <v>223</v>
      </c>
      <c r="H184" s="277" t="s">
        <v>224</v>
      </c>
      <c r="I184" s="277" t="s">
        <v>108</v>
      </c>
      <c r="J184" s="279">
        <v>6000000</v>
      </c>
      <c r="K184" s="279">
        <v>0</v>
      </c>
      <c r="L184" s="279">
        <v>3000000</v>
      </c>
      <c r="M184" s="279">
        <v>3000000</v>
      </c>
    </row>
    <row r="185" spans="1:13" ht="60">
      <c r="A185" s="272"/>
      <c r="B185" s="272"/>
      <c r="C185" s="275" t="s">
        <v>433</v>
      </c>
      <c r="D185" s="275" t="s">
        <v>452</v>
      </c>
      <c r="E185" s="439" t="s">
        <v>216</v>
      </c>
      <c r="F185" s="275"/>
      <c r="G185" s="275" t="s">
        <v>223</v>
      </c>
      <c r="H185" s="277" t="s">
        <v>224</v>
      </c>
      <c r="I185" s="277" t="s">
        <v>109</v>
      </c>
      <c r="J185" s="279">
        <v>122449</v>
      </c>
      <c r="K185" s="279">
        <v>0</v>
      </c>
      <c r="L185" s="279">
        <v>200000</v>
      </c>
      <c r="M185" s="279">
        <f>M184/M183</f>
        <v>200000</v>
      </c>
    </row>
    <row r="186" spans="1:13" ht="45">
      <c r="A186" s="272"/>
      <c r="B186" s="272"/>
      <c r="C186" s="275"/>
      <c r="D186" s="275"/>
      <c r="E186" s="439"/>
      <c r="F186" s="275"/>
      <c r="G186" s="275"/>
      <c r="H186" s="281" t="s">
        <v>110</v>
      </c>
      <c r="I186" s="282"/>
      <c r="J186" s="283"/>
      <c r="K186" s="283">
        <v>-122449</v>
      </c>
      <c r="L186" s="283">
        <v>200000</v>
      </c>
      <c r="M186" s="283">
        <f>M185-L185</f>
        <v>0</v>
      </c>
    </row>
    <row r="187" spans="1:13" ht="60">
      <c r="A187" s="272"/>
      <c r="B187" s="272"/>
      <c r="C187" s="275" t="s">
        <v>433</v>
      </c>
      <c r="D187" s="275" t="s">
        <v>452</v>
      </c>
      <c r="E187" s="439" t="s">
        <v>216</v>
      </c>
      <c r="F187" s="275"/>
      <c r="G187" s="275" t="s">
        <v>223</v>
      </c>
      <c r="H187" s="277" t="s">
        <v>224</v>
      </c>
      <c r="I187" s="278" t="s">
        <v>111</v>
      </c>
      <c r="J187" s="279">
        <v>49</v>
      </c>
      <c r="K187" s="279">
        <v>2</v>
      </c>
      <c r="L187" s="279">
        <v>22</v>
      </c>
      <c r="M187" s="279">
        <v>15</v>
      </c>
    </row>
    <row r="188" spans="1:13" ht="60">
      <c r="A188" s="272"/>
      <c r="B188" s="272"/>
      <c r="C188" s="275" t="s">
        <v>433</v>
      </c>
      <c r="D188" s="275" t="s">
        <v>452</v>
      </c>
      <c r="E188" s="439" t="s">
        <v>216</v>
      </c>
      <c r="F188" s="275"/>
      <c r="G188" s="275" t="s">
        <v>223</v>
      </c>
      <c r="H188" s="277" t="s">
        <v>224</v>
      </c>
      <c r="I188" s="277" t="s">
        <v>112</v>
      </c>
      <c r="J188" s="279">
        <v>5600000</v>
      </c>
      <c r="K188" s="279">
        <v>0</v>
      </c>
      <c r="L188" s="279">
        <v>3000000</v>
      </c>
      <c r="M188" s="279">
        <v>3000000</v>
      </c>
    </row>
    <row r="189" spans="1:13" ht="60">
      <c r="A189" s="272"/>
      <c r="B189" s="272"/>
      <c r="C189" s="275" t="s">
        <v>433</v>
      </c>
      <c r="D189" s="275" t="s">
        <v>452</v>
      </c>
      <c r="E189" s="439" t="s">
        <v>216</v>
      </c>
      <c r="F189" s="275"/>
      <c r="G189" s="275" t="s">
        <v>223</v>
      </c>
      <c r="H189" s="277" t="s">
        <v>224</v>
      </c>
      <c r="I189" s="277" t="s">
        <v>113</v>
      </c>
      <c r="J189" s="279">
        <v>114286</v>
      </c>
      <c r="K189" s="279">
        <v>0</v>
      </c>
      <c r="L189" s="279">
        <v>136364</v>
      </c>
      <c r="M189" s="279">
        <f>M188/M187</f>
        <v>200000</v>
      </c>
    </row>
    <row r="190" spans="1:13" ht="60">
      <c r="A190" s="272"/>
      <c r="B190" s="272"/>
      <c r="C190" s="275"/>
      <c r="D190" s="275"/>
      <c r="E190" s="439"/>
      <c r="F190" s="275"/>
      <c r="G190" s="275"/>
      <c r="H190" s="281" t="s">
        <v>114</v>
      </c>
      <c r="I190" s="282"/>
      <c r="J190" s="283"/>
      <c r="K190" s="283">
        <v>-114286</v>
      </c>
      <c r="L190" s="283">
        <v>136364</v>
      </c>
      <c r="M190" s="283">
        <v>0</v>
      </c>
    </row>
    <row r="191" spans="1:13" ht="60">
      <c r="A191" s="272"/>
      <c r="B191" s="272"/>
      <c r="C191" s="275" t="s">
        <v>433</v>
      </c>
      <c r="D191" s="275" t="s">
        <v>452</v>
      </c>
      <c r="E191" s="439" t="s">
        <v>216</v>
      </c>
      <c r="F191" s="275"/>
      <c r="G191" s="275" t="s">
        <v>223</v>
      </c>
      <c r="H191" s="277" t="s">
        <v>224</v>
      </c>
      <c r="I191" s="278" t="s">
        <v>115</v>
      </c>
      <c r="J191" s="279"/>
      <c r="K191" s="279">
        <v>2</v>
      </c>
      <c r="L191" s="279">
        <v>22</v>
      </c>
      <c r="M191" s="279">
        <v>0</v>
      </c>
    </row>
    <row r="192" spans="1:13" ht="60">
      <c r="A192" s="272"/>
      <c r="B192" s="272"/>
      <c r="C192" s="275" t="s">
        <v>433</v>
      </c>
      <c r="D192" s="275" t="s">
        <v>452</v>
      </c>
      <c r="E192" s="439" t="s">
        <v>216</v>
      </c>
      <c r="F192" s="275"/>
      <c r="G192" s="275" t="s">
        <v>223</v>
      </c>
      <c r="H192" s="277" t="s">
        <v>224</v>
      </c>
      <c r="I192" s="277" t="s">
        <v>116</v>
      </c>
      <c r="J192" s="279">
        <v>5505960</v>
      </c>
      <c r="K192" s="279">
        <v>0</v>
      </c>
      <c r="L192" s="279">
        <v>1225440</v>
      </c>
      <c r="M192" s="279">
        <v>0</v>
      </c>
    </row>
    <row r="193" spans="1:13" ht="60">
      <c r="A193" s="272"/>
      <c r="B193" s="272"/>
      <c r="C193" s="275" t="s">
        <v>433</v>
      </c>
      <c r="D193" s="275" t="s">
        <v>452</v>
      </c>
      <c r="E193" s="439" t="s">
        <v>216</v>
      </c>
      <c r="F193" s="275"/>
      <c r="G193" s="275" t="s">
        <v>223</v>
      </c>
      <c r="H193" s="277" t="s">
        <v>224</v>
      </c>
      <c r="I193" s="277" t="s">
        <v>117</v>
      </c>
      <c r="J193" s="279">
        <v>5505960</v>
      </c>
      <c r="K193" s="279">
        <v>0</v>
      </c>
      <c r="L193" s="279">
        <v>55702</v>
      </c>
      <c r="M193" s="279">
        <v>0</v>
      </c>
    </row>
    <row r="194" spans="1:13" ht="60">
      <c r="A194" s="272"/>
      <c r="B194" s="272"/>
      <c r="C194" s="275"/>
      <c r="D194" s="275"/>
      <c r="E194" s="439"/>
      <c r="F194" s="275"/>
      <c r="G194" s="275"/>
      <c r="H194" s="284" t="s">
        <v>118</v>
      </c>
      <c r="I194" s="285"/>
      <c r="J194" s="286"/>
      <c r="K194" s="286">
        <v>-5505960</v>
      </c>
      <c r="L194" s="286">
        <v>55702</v>
      </c>
      <c r="M194" s="286">
        <v>-55702</v>
      </c>
    </row>
    <row r="195" spans="1:13" ht="60">
      <c r="A195" s="272"/>
      <c r="B195" s="272"/>
      <c r="C195" s="275" t="s">
        <v>433</v>
      </c>
      <c r="D195" s="275" t="s">
        <v>452</v>
      </c>
      <c r="E195" s="439" t="s">
        <v>216</v>
      </c>
      <c r="F195" s="275"/>
      <c r="G195" s="275" t="s">
        <v>196</v>
      </c>
      <c r="H195" s="277" t="s">
        <v>197</v>
      </c>
      <c r="I195" s="278" t="s">
        <v>107</v>
      </c>
      <c r="J195" s="279"/>
      <c r="K195" s="279"/>
      <c r="L195" s="279"/>
      <c r="M195" s="279"/>
    </row>
    <row r="196" spans="1:13" ht="60">
      <c r="A196" s="272"/>
      <c r="B196" s="272"/>
      <c r="C196" s="275" t="s">
        <v>433</v>
      </c>
      <c r="D196" s="275" t="s">
        <v>452</v>
      </c>
      <c r="E196" s="439" t="s">
        <v>216</v>
      </c>
      <c r="F196" s="275"/>
      <c r="G196" s="275" t="s">
        <v>196</v>
      </c>
      <c r="H196" s="277" t="s">
        <v>197</v>
      </c>
      <c r="I196" s="277" t="s">
        <v>108</v>
      </c>
      <c r="J196" s="279">
        <v>0</v>
      </c>
      <c r="K196" s="279">
        <v>6000000</v>
      </c>
      <c r="L196" s="279">
        <v>0</v>
      </c>
      <c r="M196" s="279">
        <v>0</v>
      </c>
    </row>
    <row r="197" spans="1:13" ht="60">
      <c r="A197" s="272"/>
      <c r="B197" s="272"/>
      <c r="C197" s="275" t="s">
        <v>433</v>
      </c>
      <c r="D197" s="275" t="s">
        <v>452</v>
      </c>
      <c r="E197" s="439" t="s">
        <v>216</v>
      </c>
      <c r="F197" s="275"/>
      <c r="G197" s="275" t="s">
        <v>196</v>
      </c>
      <c r="H197" s="277" t="s">
        <v>197</v>
      </c>
      <c r="I197" s="277" t="s">
        <v>109</v>
      </c>
      <c r="J197" s="279">
        <v>0</v>
      </c>
      <c r="K197" s="279">
        <v>6000000</v>
      </c>
      <c r="L197" s="279">
        <v>0</v>
      </c>
      <c r="M197" s="279">
        <v>0</v>
      </c>
    </row>
    <row r="198" spans="1:13" ht="45">
      <c r="A198" s="272"/>
      <c r="B198" s="272"/>
      <c r="C198" s="275"/>
      <c r="D198" s="275"/>
      <c r="E198" s="439"/>
      <c r="F198" s="275"/>
      <c r="G198" s="275"/>
      <c r="H198" s="281" t="s">
        <v>110</v>
      </c>
      <c r="I198" s="282"/>
      <c r="J198" s="283"/>
      <c r="K198" s="283">
        <v>6000000</v>
      </c>
      <c r="L198" s="283">
        <v>-6000000</v>
      </c>
      <c r="M198" s="283">
        <v>0</v>
      </c>
    </row>
    <row r="199" spans="1:13" ht="60">
      <c r="A199" s="272"/>
      <c r="B199" s="272"/>
      <c r="C199" s="275" t="s">
        <v>433</v>
      </c>
      <c r="D199" s="275" t="s">
        <v>452</v>
      </c>
      <c r="E199" s="439" t="s">
        <v>216</v>
      </c>
      <c r="F199" s="275"/>
      <c r="G199" s="275" t="s">
        <v>196</v>
      </c>
      <c r="H199" s="277" t="s">
        <v>197</v>
      </c>
      <c r="I199" s="278" t="s">
        <v>111</v>
      </c>
      <c r="J199" s="279"/>
      <c r="K199" s="279"/>
      <c r="L199" s="279"/>
      <c r="M199" s="279"/>
    </row>
    <row r="200" spans="1:13" ht="60">
      <c r="A200" s="272"/>
      <c r="B200" s="272"/>
      <c r="C200" s="275" t="s">
        <v>433</v>
      </c>
      <c r="D200" s="275" t="s">
        <v>452</v>
      </c>
      <c r="E200" s="439" t="s">
        <v>216</v>
      </c>
      <c r="F200" s="275"/>
      <c r="G200" s="275" t="s">
        <v>196</v>
      </c>
      <c r="H200" s="277" t="s">
        <v>197</v>
      </c>
      <c r="I200" s="277" t="s">
        <v>112</v>
      </c>
      <c r="J200" s="279">
        <v>0</v>
      </c>
      <c r="K200" s="279">
        <v>0</v>
      </c>
      <c r="L200" s="279">
        <v>0</v>
      </c>
      <c r="M200" s="279">
        <v>0</v>
      </c>
    </row>
    <row r="201" spans="1:13" ht="60">
      <c r="A201" s="272"/>
      <c r="B201" s="272"/>
      <c r="C201" s="275" t="s">
        <v>433</v>
      </c>
      <c r="D201" s="275" t="s">
        <v>452</v>
      </c>
      <c r="E201" s="439" t="s">
        <v>216</v>
      </c>
      <c r="F201" s="275"/>
      <c r="G201" s="275" t="s">
        <v>196</v>
      </c>
      <c r="H201" s="277" t="s">
        <v>197</v>
      </c>
      <c r="I201" s="277" t="s">
        <v>113</v>
      </c>
      <c r="J201" s="279">
        <v>0</v>
      </c>
      <c r="K201" s="279">
        <v>0</v>
      </c>
      <c r="L201" s="279">
        <v>0</v>
      </c>
      <c r="M201" s="279">
        <v>0</v>
      </c>
    </row>
    <row r="202" spans="1:13" ht="60">
      <c r="A202" s="272"/>
      <c r="B202" s="272"/>
      <c r="C202" s="275"/>
      <c r="D202" s="275"/>
      <c r="E202" s="439"/>
      <c r="F202" s="275"/>
      <c r="G202" s="275"/>
      <c r="H202" s="281" t="s">
        <v>114</v>
      </c>
      <c r="I202" s="282"/>
      <c r="J202" s="283"/>
      <c r="K202" s="283">
        <v>0</v>
      </c>
      <c r="L202" s="283">
        <v>0</v>
      </c>
      <c r="M202" s="283">
        <v>0</v>
      </c>
    </row>
    <row r="203" spans="1:13" ht="60">
      <c r="A203" s="272"/>
      <c r="B203" s="272"/>
      <c r="C203" s="275" t="s">
        <v>433</v>
      </c>
      <c r="D203" s="275" t="s">
        <v>452</v>
      </c>
      <c r="E203" s="439" t="s">
        <v>216</v>
      </c>
      <c r="F203" s="275"/>
      <c r="G203" s="275" t="s">
        <v>196</v>
      </c>
      <c r="H203" s="277" t="s">
        <v>197</v>
      </c>
      <c r="I203" s="278" t="s">
        <v>115</v>
      </c>
      <c r="J203" s="279"/>
      <c r="K203" s="279"/>
      <c r="L203" s="279"/>
      <c r="M203" s="279"/>
    </row>
    <row r="204" spans="1:13" ht="60">
      <c r="A204" s="272"/>
      <c r="B204" s="272"/>
      <c r="C204" s="275" t="s">
        <v>433</v>
      </c>
      <c r="D204" s="275" t="s">
        <v>452</v>
      </c>
      <c r="E204" s="439" t="s">
        <v>216</v>
      </c>
      <c r="F204" s="275"/>
      <c r="G204" s="275" t="s">
        <v>196</v>
      </c>
      <c r="H204" s="277" t="s">
        <v>197</v>
      </c>
      <c r="I204" s="277" t="s">
        <v>116</v>
      </c>
      <c r="J204" s="279">
        <v>0</v>
      </c>
      <c r="K204" s="279">
        <v>0</v>
      </c>
      <c r="L204" s="279">
        <v>0</v>
      </c>
      <c r="M204" s="279">
        <v>0</v>
      </c>
    </row>
    <row r="205" spans="1:13" ht="60">
      <c r="A205" s="272"/>
      <c r="B205" s="272"/>
      <c r="C205" s="275" t="s">
        <v>433</v>
      </c>
      <c r="D205" s="275" t="s">
        <v>452</v>
      </c>
      <c r="E205" s="439" t="s">
        <v>216</v>
      </c>
      <c r="F205" s="275"/>
      <c r="G205" s="275" t="s">
        <v>196</v>
      </c>
      <c r="H205" s="277" t="s">
        <v>197</v>
      </c>
      <c r="I205" s="277" t="s">
        <v>117</v>
      </c>
      <c r="J205" s="279">
        <v>0</v>
      </c>
      <c r="K205" s="279">
        <v>0</v>
      </c>
      <c r="L205" s="279">
        <v>0</v>
      </c>
      <c r="M205" s="279">
        <v>0</v>
      </c>
    </row>
    <row r="206" spans="1:13" ht="60">
      <c r="A206" s="272"/>
      <c r="B206" s="272"/>
      <c r="C206" s="275"/>
      <c r="D206" s="275"/>
      <c r="E206" s="439"/>
      <c r="F206" s="275"/>
      <c r="G206" s="275"/>
      <c r="H206" s="284" t="s">
        <v>118</v>
      </c>
      <c r="I206" s="285"/>
      <c r="J206" s="286"/>
      <c r="K206" s="286">
        <v>0</v>
      </c>
      <c r="L206" s="286">
        <v>0</v>
      </c>
      <c r="M206" s="286">
        <v>0</v>
      </c>
    </row>
    <row r="207" spans="1:13" ht="15.75" thickBot="1">
      <c r="A207" s="272"/>
      <c r="B207" s="2102"/>
      <c r="C207" s="2102"/>
      <c r="D207" s="2102"/>
      <c r="E207" s="272"/>
      <c r="F207" s="272"/>
      <c r="G207" s="272"/>
      <c r="H207" s="272"/>
      <c r="I207" s="272"/>
      <c r="J207" s="272"/>
      <c r="K207" s="272"/>
      <c r="L207" s="272"/>
      <c r="M207" s="272"/>
    </row>
    <row r="208" spans="1:13">
      <c r="A208" s="272"/>
      <c r="B208" s="272"/>
      <c r="C208" s="272"/>
      <c r="D208" s="272"/>
      <c r="E208" s="2107" t="s">
        <v>586</v>
      </c>
      <c r="F208" s="1228" t="s">
        <v>577</v>
      </c>
      <c r="G208" s="2110"/>
      <c r="H208" s="2111"/>
      <c r="I208" s="2112" t="s">
        <v>576</v>
      </c>
      <c r="J208" s="1228" t="s">
        <v>577</v>
      </c>
      <c r="K208" s="2115"/>
      <c r="L208" s="2111"/>
      <c r="M208" s="272"/>
    </row>
    <row r="209" spans="1:13">
      <c r="A209" s="272"/>
      <c r="B209" s="272"/>
      <c r="C209" s="272"/>
      <c r="D209" s="272"/>
      <c r="E209" s="2108"/>
      <c r="F209" s="1229" t="s">
        <v>579</v>
      </c>
      <c r="G209" s="2116"/>
      <c r="H209" s="2117"/>
      <c r="I209" s="2113"/>
      <c r="J209" s="1229" t="s">
        <v>579</v>
      </c>
      <c r="K209" s="2118"/>
      <c r="L209" s="2117"/>
      <c r="M209" s="272"/>
    </row>
    <row r="210" spans="1:13" ht="15.75" thickBot="1">
      <c r="A210" s="272"/>
      <c r="B210" s="272"/>
      <c r="C210" s="272"/>
      <c r="D210" s="272"/>
      <c r="E210" s="2109"/>
      <c r="F210" s="1230" t="s">
        <v>580</v>
      </c>
      <c r="G210" s="2119"/>
      <c r="H210" s="2120"/>
      <c r="I210" s="2114"/>
      <c r="J210" s="1230" t="s">
        <v>580</v>
      </c>
      <c r="K210" s="2121"/>
      <c r="L210" s="2120"/>
      <c r="M210" s="272"/>
    </row>
    <row r="211" spans="1:13">
      <c r="A211" s="272"/>
      <c r="B211" s="272"/>
      <c r="C211" s="2102"/>
      <c r="D211" s="2102"/>
      <c r="E211" s="272"/>
      <c r="F211" s="272"/>
      <c r="G211" s="272"/>
      <c r="H211" s="272"/>
      <c r="I211" s="272"/>
      <c r="J211" s="272"/>
      <c r="K211" s="272"/>
      <c r="L211" s="272"/>
      <c r="M211" s="272"/>
    </row>
    <row r="214" spans="1:13">
      <c r="A214" s="2103" t="s">
        <v>119</v>
      </c>
      <c r="B214" s="2103"/>
      <c r="C214" s="2103"/>
      <c r="D214" s="2103"/>
      <c r="E214" s="2103"/>
      <c r="F214" s="2103"/>
      <c r="G214" s="2103"/>
      <c r="H214" s="2103"/>
      <c r="I214" s="2103"/>
      <c r="J214" s="2103"/>
    </row>
    <row r="215" spans="1:13">
      <c r="A215" s="2104" t="s">
        <v>582</v>
      </c>
      <c r="B215" s="2104"/>
      <c r="C215" s="2104"/>
      <c r="D215" s="2104"/>
      <c r="E215" s="2104"/>
      <c r="F215" s="1233"/>
      <c r="G215" s="1233"/>
      <c r="H215" s="1233"/>
      <c r="I215" s="1233"/>
      <c r="J215" s="1233"/>
    </row>
    <row r="216" spans="1:13">
      <c r="A216" s="1234" t="s">
        <v>18</v>
      </c>
      <c r="B216" s="2100" t="s">
        <v>19</v>
      </c>
      <c r="C216" s="2100"/>
      <c r="D216" s="2101" t="s">
        <v>120</v>
      </c>
      <c r="E216" s="2101"/>
      <c r="F216" s="2101" t="s">
        <v>433</v>
      </c>
      <c r="G216" s="2101"/>
      <c r="H216" s="2101"/>
      <c r="I216" s="2101"/>
      <c r="J216" s="2101"/>
    </row>
    <row r="217" spans="1:13">
      <c r="A217" s="1234" t="s">
        <v>121</v>
      </c>
      <c r="B217" s="2100" t="s">
        <v>511</v>
      </c>
      <c r="C217" s="2100"/>
      <c r="D217" s="2101" t="s">
        <v>28</v>
      </c>
      <c r="E217" s="2101"/>
      <c r="F217" s="2101" t="s">
        <v>452</v>
      </c>
      <c r="G217" s="2101"/>
      <c r="H217" s="2101"/>
      <c r="I217" s="2101"/>
      <c r="J217" s="2101"/>
    </row>
    <row r="218" spans="1:13" ht="45">
      <c r="A218" s="1235" t="s">
        <v>122</v>
      </c>
      <c r="B218" s="2097" t="s">
        <v>512</v>
      </c>
      <c r="C218" s="2097"/>
      <c r="D218" s="2097"/>
      <c r="E218" s="2097"/>
      <c r="F218" s="2097"/>
      <c r="G218" s="2097"/>
      <c r="H218" s="2097"/>
      <c r="I218" s="2097"/>
      <c r="J218" s="2097"/>
    </row>
    <row r="219" spans="1:13">
      <c r="A219" s="2096" t="s">
        <v>123</v>
      </c>
      <c r="B219" s="2096"/>
      <c r="C219" s="2096" t="s">
        <v>124</v>
      </c>
      <c r="D219" s="2096"/>
      <c r="E219" s="2096"/>
      <c r="F219" s="2096"/>
      <c r="G219" s="2096"/>
      <c r="H219" s="2096"/>
      <c r="I219" s="2096"/>
      <c r="J219" s="2096"/>
    </row>
    <row r="220" spans="1:13" ht="60">
      <c r="A220" s="1235" t="s">
        <v>125</v>
      </c>
      <c r="B220" s="1236" t="s">
        <v>126</v>
      </c>
      <c r="C220" s="1235" t="s">
        <v>494</v>
      </c>
      <c r="D220" s="1235" t="s">
        <v>127</v>
      </c>
      <c r="E220" s="1235" t="s">
        <v>495</v>
      </c>
      <c r="F220" s="1235" t="s">
        <v>496</v>
      </c>
      <c r="G220" s="1235" t="s">
        <v>497</v>
      </c>
      <c r="H220" s="1235" t="s">
        <v>498</v>
      </c>
      <c r="I220" s="1235" t="s">
        <v>499</v>
      </c>
      <c r="J220" s="1236" t="s">
        <v>128</v>
      </c>
    </row>
    <row r="221" spans="1:13" ht="75">
      <c r="A221" s="1237"/>
      <c r="B221" s="1238" t="s">
        <v>227</v>
      </c>
      <c r="C221" s="1239"/>
      <c r="D221" s="1240"/>
      <c r="E221" s="1240">
        <v>1600</v>
      </c>
      <c r="F221" s="1241" t="s">
        <v>513</v>
      </c>
      <c r="G221" s="1241" t="s">
        <v>513</v>
      </c>
      <c r="H221" s="1241"/>
      <c r="I221" s="1241"/>
      <c r="J221" s="1241"/>
    </row>
    <row r="222" spans="1:13">
      <c r="A222" s="2096" t="s">
        <v>130</v>
      </c>
      <c r="B222" s="2096"/>
      <c r="C222" s="2084"/>
      <c r="D222" s="2084"/>
      <c r="E222" s="2084"/>
      <c r="F222" s="2084"/>
      <c r="G222" s="2084"/>
      <c r="H222" s="2084"/>
      <c r="I222" s="2084"/>
      <c r="J222" s="2084"/>
    </row>
    <row r="223" spans="1:13">
      <c r="A223" s="1242" t="s">
        <v>131</v>
      </c>
      <c r="B223" s="2097" t="s">
        <v>228</v>
      </c>
      <c r="C223" s="2097"/>
      <c r="D223" s="2097"/>
      <c r="E223" s="2097"/>
      <c r="F223" s="2097"/>
      <c r="G223" s="2097"/>
      <c r="H223" s="2097"/>
      <c r="I223" s="2097"/>
      <c r="J223" s="2097"/>
    </row>
    <row r="224" spans="1:13" ht="120">
      <c r="A224" s="1237"/>
      <c r="B224" s="1238" t="s">
        <v>229</v>
      </c>
      <c r="C224" s="1241"/>
      <c r="D224" s="1241"/>
      <c r="E224" s="1240">
        <v>1600</v>
      </c>
      <c r="F224" s="1241" t="s">
        <v>513</v>
      </c>
      <c r="G224" s="1241" t="s">
        <v>513</v>
      </c>
      <c r="H224" s="1241"/>
      <c r="I224" s="1241"/>
      <c r="J224" s="1241"/>
    </row>
    <row r="225" spans="1:10" ht="75">
      <c r="A225" s="1237"/>
      <c r="B225" s="1238" t="s">
        <v>230</v>
      </c>
      <c r="C225" s="1241"/>
      <c r="D225" s="1241"/>
      <c r="E225" s="1240">
        <v>35</v>
      </c>
      <c r="F225" s="1241" t="s">
        <v>514</v>
      </c>
      <c r="G225" s="1241" t="s">
        <v>514</v>
      </c>
      <c r="H225" s="1241"/>
      <c r="I225" s="1241"/>
      <c r="J225" s="1241"/>
    </row>
    <row r="226" spans="1:10" ht="45">
      <c r="A226" s="1237"/>
      <c r="B226" s="1238" t="s">
        <v>231</v>
      </c>
      <c r="C226" s="1241"/>
      <c r="D226" s="1241"/>
      <c r="E226" s="1240">
        <v>3250</v>
      </c>
      <c r="F226" s="1241" t="s">
        <v>515</v>
      </c>
      <c r="G226" s="1241" t="s">
        <v>515</v>
      </c>
      <c r="H226" s="1241"/>
      <c r="I226" s="1241"/>
      <c r="J226" s="1241"/>
    </row>
    <row r="227" spans="1:10" ht="45">
      <c r="A227" s="1237"/>
      <c r="B227" s="1238" t="s">
        <v>232</v>
      </c>
      <c r="C227" s="1241"/>
      <c r="D227" s="1241"/>
      <c r="E227" s="1240">
        <v>800</v>
      </c>
      <c r="F227" s="1241" t="s">
        <v>516</v>
      </c>
      <c r="G227" s="1241" t="s">
        <v>516</v>
      </c>
      <c r="H227" s="1241"/>
      <c r="I227" s="1241"/>
      <c r="J227" s="1241"/>
    </row>
    <row r="228" spans="1:10">
      <c r="A228" s="2098" t="s">
        <v>132</v>
      </c>
      <c r="B228" s="2098"/>
      <c r="C228" s="2099"/>
      <c r="D228" s="2099"/>
      <c r="E228" s="2099"/>
      <c r="F228" s="2099"/>
      <c r="G228" s="2099"/>
      <c r="H228" s="2099"/>
      <c r="I228" s="2099"/>
      <c r="J228" s="2099"/>
    </row>
    <row r="229" spans="1:10">
      <c r="A229" s="1235" t="s">
        <v>133</v>
      </c>
      <c r="B229" s="1236" t="s">
        <v>134</v>
      </c>
      <c r="C229" s="2084"/>
      <c r="D229" s="2084"/>
      <c r="E229" s="2084"/>
      <c r="F229" s="2084"/>
      <c r="G229" s="2084"/>
      <c r="H229" s="2084"/>
      <c r="I229" s="2084"/>
      <c r="J229" s="2084"/>
    </row>
    <row r="230" spans="1:10" ht="45">
      <c r="A230" s="1243" t="s">
        <v>217</v>
      </c>
      <c r="B230" s="1244" t="s">
        <v>218</v>
      </c>
      <c r="C230" s="1245"/>
      <c r="D230" s="1246" t="s">
        <v>225</v>
      </c>
      <c r="E230" s="1247">
        <v>126</v>
      </c>
      <c r="F230" s="1248">
        <v>802</v>
      </c>
      <c r="G230" s="1248">
        <v>802</v>
      </c>
      <c r="H230" s="1248">
        <v>94</v>
      </c>
      <c r="I230" s="1248">
        <v>708</v>
      </c>
      <c r="J230" s="1249">
        <v>11.720698254364089</v>
      </c>
    </row>
    <row r="231" spans="1:10">
      <c r="A231" s="1243"/>
      <c r="B231" s="1244"/>
      <c r="C231" s="1245"/>
      <c r="D231" s="1246" t="s">
        <v>135</v>
      </c>
      <c r="E231" s="1247">
        <v>1226958636</v>
      </c>
      <c r="F231" s="1249">
        <v>2384246000</v>
      </c>
      <c r="G231" s="1249">
        <v>2384446000</v>
      </c>
      <c r="H231" s="1249">
        <v>860703265</v>
      </c>
      <c r="I231" s="1249">
        <v>1523742735</v>
      </c>
      <c r="J231" s="1249">
        <v>36.096571908107791</v>
      </c>
    </row>
    <row r="232" spans="1:10" ht="45">
      <c r="A232" s="1243" t="s">
        <v>219</v>
      </c>
      <c r="B232" s="1244" t="s">
        <v>233</v>
      </c>
      <c r="C232" s="1245"/>
      <c r="D232" s="1246" t="s">
        <v>226</v>
      </c>
      <c r="E232" s="1247">
        <v>305</v>
      </c>
      <c r="F232" s="1249">
        <v>600</v>
      </c>
      <c r="G232" s="1249">
        <v>600</v>
      </c>
      <c r="H232" s="1249">
        <v>226</v>
      </c>
      <c r="I232" s="1249">
        <v>374</v>
      </c>
      <c r="J232" s="1249">
        <v>37.666666666666664</v>
      </c>
    </row>
    <row r="233" spans="1:10">
      <c r="A233" s="1243"/>
      <c r="B233" s="1244"/>
      <c r="C233" s="1245"/>
      <c r="D233" s="1246" t="s">
        <v>135</v>
      </c>
      <c r="E233" s="1247">
        <v>7679564</v>
      </c>
      <c r="F233" s="1249">
        <v>28200000</v>
      </c>
      <c r="G233" s="1249">
        <v>28200000</v>
      </c>
      <c r="H233" s="1249">
        <v>6981661</v>
      </c>
      <c r="I233" s="1249">
        <v>21218339</v>
      </c>
      <c r="J233" s="1249">
        <v>24.757663120567376</v>
      </c>
    </row>
    <row r="234" spans="1:10" ht="30">
      <c r="A234" s="1243" t="s">
        <v>223</v>
      </c>
      <c r="B234" s="1244" t="s">
        <v>224</v>
      </c>
      <c r="C234" s="1245"/>
      <c r="D234" s="1246" t="s">
        <v>95</v>
      </c>
      <c r="E234" s="1247">
        <v>22</v>
      </c>
      <c r="F234" s="1249">
        <v>15</v>
      </c>
      <c r="G234" s="1249">
        <v>15</v>
      </c>
      <c r="H234" s="1249">
        <v>0</v>
      </c>
      <c r="I234" s="1249">
        <v>15</v>
      </c>
      <c r="J234" s="1249">
        <v>0</v>
      </c>
    </row>
    <row r="235" spans="1:10">
      <c r="A235" s="1243"/>
      <c r="B235" s="1244"/>
      <c r="C235" s="1245"/>
      <c r="D235" s="1246" t="s">
        <v>135</v>
      </c>
      <c r="E235" s="1247">
        <v>1225440</v>
      </c>
      <c r="F235" s="1249">
        <v>3000000</v>
      </c>
      <c r="G235" s="1249">
        <v>3000000</v>
      </c>
      <c r="H235" s="1249">
        <v>0</v>
      </c>
      <c r="I235" s="1249">
        <v>3000000</v>
      </c>
      <c r="J235" s="1249">
        <v>0</v>
      </c>
    </row>
    <row r="236" spans="1:10">
      <c r="A236" s="2085"/>
      <c r="B236" s="2085"/>
      <c r="C236" s="2085"/>
      <c r="D236" s="2085"/>
      <c r="E236" s="2085"/>
      <c r="F236" s="2085"/>
      <c r="G236" s="2085"/>
      <c r="H236" s="2085"/>
      <c r="I236" s="2085"/>
      <c r="J236" s="2085"/>
    </row>
    <row r="237" spans="1:10" ht="15.75" thickBot="1">
      <c r="A237" s="1232"/>
      <c r="B237" s="1231"/>
      <c r="C237" s="1231"/>
      <c r="D237" s="1231"/>
      <c r="E237" s="1231"/>
      <c r="F237" s="1231"/>
      <c r="G237" s="1231"/>
      <c r="H237" s="1231"/>
      <c r="I237" s="1231"/>
      <c r="J237" s="1231"/>
    </row>
    <row r="238" spans="1:10">
      <c r="A238" s="1231"/>
      <c r="B238" s="2093" t="s">
        <v>586</v>
      </c>
      <c r="C238" s="1253" t="s">
        <v>577</v>
      </c>
      <c r="D238" s="1250"/>
      <c r="E238" s="2090" t="s">
        <v>576</v>
      </c>
      <c r="F238" s="2090"/>
      <c r="G238" s="2090"/>
      <c r="H238" s="1253" t="s">
        <v>577</v>
      </c>
      <c r="I238" s="2086"/>
      <c r="J238" s="2087"/>
    </row>
    <row r="239" spans="1:10">
      <c r="A239" s="1231"/>
      <c r="B239" s="2094"/>
      <c r="C239" s="1251" t="s">
        <v>579</v>
      </c>
      <c r="D239" s="1251"/>
      <c r="E239" s="2091"/>
      <c r="F239" s="2091"/>
      <c r="G239" s="2091"/>
      <c r="H239" s="1251" t="s">
        <v>579</v>
      </c>
      <c r="I239" s="2088"/>
      <c r="J239" s="2089"/>
    </row>
    <row r="240" spans="1:10" ht="15.75" thickBot="1">
      <c r="A240" s="1231"/>
      <c r="B240" s="2095"/>
      <c r="C240" s="1252" t="s">
        <v>580</v>
      </c>
      <c r="D240" s="1252"/>
      <c r="E240" s="2092"/>
      <c r="F240" s="2092"/>
      <c r="G240" s="2092"/>
      <c r="H240" s="1252" t="s">
        <v>580</v>
      </c>
      <c r="I240" s="2082"/>
      <c r="J240" s="2083"/>
    </row>
  </sheetData>
  <mergeCells count="163">
    <mergeCell ref="C130:D130"/>
    <mergeCell ref="E124:F124"/>
    <mergeCell ref="E125:F125"/>
    <mergeCell ref="B126:C126"/>
    <mergeCell ref="E127:F129"/>
    <mergeCell ref="E119:F119"/>
    <mergeCell ref="E120:F120"/>
    <mergeCell ref="A86:R86"/>
    <mergeCell ref="A87:R87"/>
    <mergeCell ref="A88:R88"/>
    <mergeCell ref="B89:D89"/>
    <mergeCell ref="F89:R89"/>
    <mergeCell ref="B90:D90"/>
    <mergeCell ref="F90:R90"/>
    <mergeCell ref="A91:A92"/>
    <mergeCell ref="B91:B92"/>
    <mergeCell ref="C91:C92"/>
    <mergeCell ref="A9:B12"/>
    <mergeCell ref="C9:M9"/>
    <mergeCell ref="E10:F10"/>
    <mergeCell ref="G10:H10"/>
    <mergeCell ref="J10:K10"/>
    <mergeCell ref="L10:L11"/>
    <mergeCell ref="M10:M11"/>
    <mergeCell ref="F80:F82"/>
    <mergeCell ref="H80:I80"/>
    <mergeCell ref="J80:J82"/>
    <mergeCell ref="B74:C74"/>
    <mergeCell ref="B75:C75"/>
    <mergeCell ref="B76:C76"/>
    <mergeCell ref="B77:C77"/>
    <mergeCell ref="A2:M2"/>
    <mergeCell ref="A3:M3"/>
    <mergeCell ref="A4:M4"/>
    <mergeCell ref="A6:A7"/>
    <mergeCell ref="B6:D7"/>
    <mergeCell ref="E6:F7"/>
    <mergeCell ref="G6:M7"/>
    <mergeCell ref="B8:D8"/>
    <mergeCell ref="E8:F8"/>
    <mergeCell ref="G8:M8"/>
    <mergeCell ref="H81:I81"/>
    <mergeCell ref="L81:M81"/>
    <mergeCell ref="H82:I82"/>
    <mergeCell ref="L82:M82"/>
    <mergeCell ref="A13:B13"/>
    <mergeCell ref="A34:B34"/>
    <mergeCell ref="A54:M54"/>
    <mergeCell ref="B56:B58"/>
    <mergeCell ref="F56:G58"/>
    <mergeCell ref="I56:J56"/>
    <mergeCell ref="I57:J57"/>
    <mergeCell ref="I58:J58"/>
    <mergeCell ref="K56:L56"/>
    <mergeCell ref="K57:L57"/>
    <mergeCell ref="K58:L58"/>
    <mergeCell ref="D56:E56"/>
    <mergeCell ref="D57:E57"/>
    <mergeCell ref="D58:E58"/>
    <mergeCell ref="D91:F91"/>
    <mergeCell ref="G91:I91"/>
    <mergeCell ref="J91:L91"/>
    <mergeCell ref="M91:O91"/>
    <mergeCell ref="P91:R91"/>
    <mergeCell ref="C64:S64"/>
    <mergeCell ref="A65:R65"/>
    <mergeCell ref="A66:A68"/>
    <mergeCell ref="B66:C68"/>
    <mergeCell ref="D66:D68"/>
    <mergeCell ref="E66:E68"/>
    <mergeCell ref="F66:F68"/>
    <mergeCell ref="G66:G67"/>
    <mergeCell ref="H66:H68"/>
    <mergeCell ref="I66:R66"/>
    <mergeCell ref="C83:E83"/>
    <mergeCell ref="B78:C78"/>
    <mergeCell ref="B79:D79"/>
    <mergeCell ref="B69:C69"/>
    <mergeCell ref="B70:C70"/>
    <mergeCell ref="B71:C71"/>
    <mergeCell ref="B72:C72"/>
    <mergeCell ref="B73:C73"/>
    <mergeCell ref="L80:M80"/>
    <mergeCell ref="H128:J128"/>
    <mergeCell ref="L128:M128"/>
    <mergeCell ref="N128:Q128"/>
    <mergeCell ref="H129:J129"/>
    <mergeCell ref="L129:M129"/>
    <mergeCell ref="N129:Q129"/>
    <mergeCell ref="H127:J127"/>
    <mergeCell ref="P94:R94"/>
    <mergeCell ref="A99:B99"/>
    <mergeCell ref="A100:R100"/>
    <mergeCell ref="C102:D104"/>
    <mergeCell ref="F102:G102"/>
    <mergeCell ref="H102:I104"/>
    <mergeCell ref="K102:L102"/>
    <mergeCell ref="F103:G103"/>
    <mergeCell ref="K103:L103"/>
    <mergeCell ref="F104:G104"/>
    <mergeCell ref="K104:L104"/>
    <mergeCell ref="A94:B94"/>
    <mergeCell ref="D94:F94"/>
    <mergeCell ref="G94:I94"/>
    <mergeCell ref="J94:L94"/>
    <mergeCell ref="M94:O94"/>
    <mergeCell ref="K127:K129"/>
    <mergeCell ref="E121:F121"/>
    <mergeCell ref="E122:F122"/>
    <mergeCell ref="E123:F123"/>
    <mergeCell ref="E114:F114"/>
    <mergeCell ref="E115:F115"/>
    <mergeCell ref="E116:F116"/>
    <mergeCell ref="E117:F117"/>
    <mergeCell ref="E118:F118"/>
    <mergeCell ref="N127:Q127"/>
    <mergeCell ref="L127:M127"/>
    <mergeCell ref="C109:T109"/>
    <mergeCell ref="A110:R110"/>
    <mergeCell ref="A111:A113"/>
    <mergeCell ref="B111:B113"/>
    <mergeCell ref="C111:C113"/>
    <mergeCell ref="D111:D113"/>
    <mergeCell ref="E111:F113"/>
    <mergeCell ref="G111:G113"/>
    <mergeCell ref="H111:H113"/>
    <mergeCell ref="I111:R111"/>
    <mergeCell ref="I112:I113"/>
    <mergeCell ref="C133:M133"/>
    <mergeCell ref="A134:B134"/>
    <mergeCell ref="B207:D207"/>
    <mergeCell ref="E208:E210"/>
    <mergeCell ref="G208:H208"/>
    <mergeCell ref="I208:I210"/>
    <mergeCell ref="K208:L208"/>
    <mergeCell ref="G209:H209"/>
    <mergeCell ref="K209:L209"/>
    <mergeCell ref="G210:H210"/>
    <mergeCell ref="K210:L210"/>
    <mergeCell ref="B217:C217"/>
    <mergeCell ref="D217:E217"/>
    <mergeCell ref="F217:J217"/>
    <mergeCell ref="B218:J218"/>
    <mergeCell ref="A219:B219"/>
    <mergeCell ref="C219:J219"/>
    <mergeCell ref="C211:D211"/>
    <mergeCell ref="A214:J214"/>
    <mergeCell ref="A215:E215"/>
    <mergeCell ref="B216:C216"/>
    <mergeCell ref="D216:E216"/>
    <mergeCell ref="F216:J216"/>
    <mergeCell ref="I240:J240"/>
    <mergeCell ref="C229:J229"/>
    <mergeCell ref="A236:J236"/>
    <mergeCell ref="I238:J238"/>
    <mergeCell ref="I239:J239"/>
    <mergeCell ref="E238:G240"/>
    <mergeCell ref="B238:B240"/>
    <mergeCell ref="A222:B222"/>
    <mergeCell ref="C222:J222"/>
    <mergeCell ref="B223:J223"/>
    <mergeCell ref="A228:B228"/>
    <mergeCell ref="C228:J22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85FE6-FEA5-4612-A1C0-EC9C547DCAFB}">
  <dimension ref="A1:U281"/>
  <sheetViews>
    <sheetView tabSelected="1" topLeftCell="A255" workbookViewId="0">
      <selection activeCell="B251" sqref="B251:K284"/>
    </sheetView>
  </sheetViews>
  <sheetFormatPr defaultRowHeight="15"/>
  <cols>
    <col min="2" max="2" width="28.7109375" customWidth="1"/>
    <col min="3" max="3" width="20" customWidth="1"/>
    <col min="5" max="5" width="16" customWidth="1"/>
    <col min="8" max="8" width="13" customWidth="1"/>
    <col min="9" max="9" width="14.85546875" customWidth="1"/>
    <col min="10" max="10" width="16.140625" customWidth="1"/>
    <col min="11" max="11" width="13.7109375" customWidth="1"/>
    <col min="12" max="12" width="12.7109375" customWidth="1"/>
    <col min="14" max="14" width="12.85546875" customWidth="1"/>
    <col min="19" max="19" width="16.5703125" customWidth="1"/>
  </cols>
  <sheetData>
    <row r="1" spans="1:13">
      <c r="A1" s="379"/>
      <c r="B1" s="162"/>
      <c r="C1" s="162"/>
      <c r="D1" s="162"/>
      <c r="E1" s="162"/>
      <c r="F1" s="162"/>
      <c r="G1" s="162"/>
      <c r="H1" s="162"/>
      <c r="I1" s="162"/>
      <c r="J1" s="162"/>
      <c r="K1" s="162"/>
      <c r="L1" s="162"/>
      <c r="M1" s="162"/>
    </row>
    <row r="2" spans="1:13">
      <c r="A2" s="1359" t="s">
        <v>48</v>
      </c>
      <c r="B2" s="1359"/>
      <c r="C2" s="1359"/>
      <c r="D2" s="1359"/>
      <c r="E2" s="1359"/>
      <c r="F2" s="1359"/>
      <c r="G2" s="1359"/>
      <c r="H2" s="1359"/>
      <c r="I2" s="1359"/>
      <c r="J2" s="1359"/>
      <c r="K2" s="1359"/>
      <c r="L2" s="1359"/>
      <c r="M2" s="1359"/>
    </row>
    <row r="3" spans="1:13">
      <c r="A3" s="1360" t="s">
        <v>582</v>
      </c>
      <c r="B3" s="1360"/>
      <c r="C3" s="1360"/>
      <c r="D3" s="1360"/>
      <c r="E3" s="1360"/>
      <c r="F3" s="1360"/>
      <c r="G3" s="1360"/>
      <c r="H3" s="1360"/>
      <c r="I3" s="1360"/>
      <c r="J3" s="1360"/>
      <c r="K3" s="1360"/>
      <c r="L3" s="1360"/>
      <c r="M3" s="1360"/>
    </row>
    <row r="4" spans="1:13">
      <c r="A4" s="1361" t="s">
        <v>17</v>
      </c>
      <c r="B4" s="1361"/>
      <c r="C4" s="1361"/>
      <c r="D4" s="1361"/>
      <c r="E4" s="1361"/>
      <c r="F4" s="1361"/>
      <c r="G4" s="1361"/>
      <c r="H4" s="1361"/>
      <c r="I4" s="1361"/>
      <c r="J4" s="1361"/>
      <c r="K4" s="1361"/>
      <c r="L4" s="1361"/>
      <c r="M4" s="1361"/>
    </row>
    <row r="5" spans="1:13" ht="15.75" thickBot="1">
      <c r="A5" s="162"/>
      <c r="B5" s="162"/>
      <c r="C5" s="162"/>
      <c r="D5" s="162"/>
      <c r="E5" s="162"/>
      <c r="F5" s="162"/>
      <c r="G5" s="162"/>
      <c r="H5" s="162"/>
      <c r="I5" s="162"/>
      <c r="J5" s="162"/>
      <c r="K5" s="162"/>
      <c r="L5" s="162"/>
      <c r="M5" s="162"/>
    </row>
    <row r="6" spans="1:13" ht="16.5" thickTop="1" thickBot="1">
      <c r="A6" s="2050" t="s">
        <v>475</v>
      </c>
      <c r="B6" s="1410" t="s">
        <v>19</v>
      </c>
      <c r="C6" s="1410"/>
      <c r="D6" s="1410"/>
      <c r="E6" s="1409" t="s">
        <v>20</v>
      </c>
      <c r="F6" s="1409"/>
      <c r="G6" s="2046" t="s">
        <v>433</v>
      </c>
      <c r="H6" s="2046"/>
      <c r="I6" s="2046"/>
      <c r="J6" s="2046"/>
      <c r="K6" s="2046"/>
      <c r="L6" s="2046"/>
      <c r="M6" s="2046"/>
    </row>
    <row r="7" spans="1:13" ht="15.75" thickTop="1">
      <c r="A7" s="2050"/>
      <c r="B7" s="1410"/>
      <c r="C7" s="1410"/>
      <c r="D7" s="1410"/>
      <c r="E7" s="1409"/>
      <c r="F7" s="1409"/>
      <c r="G7" s="2046"/>
      <c r="H7" s="2046"/>
      <c r="I7" s="2046"/>
      <c r="J7" s="2046"/>
      <c r="K7" s="2046"/>
      <c r="L7" s="2046"/>
      <c r="M7" s="2046"/>
    </row>
    <row r="8" spans="1:13">
      <c r="A8" s="174" t="s">
        <v>476</v>
      </c>
      <c r="B8" s="2047" t="s">
        <v>234</v>
      </c>
      <c r="C8" s="2047"/>
      <c r="D8" s="2047"/>
      <c r="E8" s="2048" t="s">
        <v>49</v>
      </c>
      <c r="F8" s="2048"/>
      <c r="G8" s="2049" t="s">
        <v>456</v>
      </c>
      <c r="H8" s="2049"/>
      <c r="I8" s="2049"/>
      <c r="J8" s="2049"/>
      <c r="K8" s="2049"/>
      <c r="L8" s="2049"/>
      <c r="M8" s="2049"/>
    </row>
    <row r="9" spans="1:13" ht="15.75" thickBot="1">
      <c r="A9" s="1415" t="s">
        <v>21</v>
      </c>
      <c r="B9" s="1415"/>
      <c r="C9" s="1412" t="s">
        <v>50</v>
      </c>
      <c r="D9" s="1412"/>
      <c r="E9" s="1412"/>
      <c r="F9" s="1412"/>
      <c r="G9" s="1412"/>
      <c r="H9" s="1412"/>
      <c r="I9" s="1412"/>
      <c r="J9" s="1412"/>
      <c r="K9" s="1412"/>
      <c r="L9" s="1412"/>
      <c r="M9" s="1412"/>
    </row>
    <row r="10" spans="1:13" ht="16.5" customHeight="1" thickTop="1" thickBot="1">
      <c r="A10" s="1415"/>
      <c r="B10" s="1415"/>
      <c r="C10" s="175" t="s">
        <v>51</v>
      </c>
      <c r="D10" s="176">
        <v>2024</v>
      </c>
      <c r="E10" s="1413" t="s">
        <v>3</v>
      </c>
      <c r="F10" s="1413"/>
      <c r="G10" s="1413" t="s">
        <v>3</v>
      </c>
      <c r="H10" s="1413"/>
      <c r="I10" s="420" t="s">
        <v>3</v>
      </c>
      <c r="J10" s="1413" t="s">
        <v>3</v>
      </c>
      <c r="K10" s="1413"/>
      <c r="L10" s="1416" t="s">
        <v>52</v>
      </c>
      <c r="M10" s="1417" t="s">
        <v>22</v>
      </c>
    </row>
    <row r="11" spans="1:13" ht="46.5" thickTop="1" thickBot="1">
      <c r="A11" s="1415"/>
      <c r="B11" s="1415"/>
      <c r="C11" s="130" t="s">
        <v>53</v>
      </c>
      <c r="D11" s="419" t="s">
        <v>23</v>
      </c>
      <c r="E11" s="132" t="s">
        <v>437</v>
      </c>
      <c r="F11" s="133" t="s">
        <v>23</v>
      </c>
      <c r="G11" s="132" t="s">
        <v>438</v>
      </c>
      <c r="H11" s="133" t="s">
        <v>23</v>
      </c>
      <c r="I11" s="134" t="s">
        <v>54</v>
      </c>
      <c r="J11" s="132" t="s">
        <v>24</v>
      </c>
      <c r="K11" s="133" t="s">
        <v>23</v>
      </c>
      <c r="L11" s="1416"/>
      <c r="M11" s="1417"/>
    </row>
    <row r="12" spans="1:13" ht="16.5" thickTop="1" thickBot="1">
      <c r="A12" s="1415"/>
      <c r="B12" s="1415"/>
      <c r="C12" s="135" t="s">
        <v>440</v>
      </c>
      <c r="D12" s="135" t="s">
        <v>441</v>
      </c>
      <c r="E12" s="135" t="s">
        <v>442</v>
      </c>
      <c r="F12" s="135" t="s">
        <v>443</v>
      </c>
      <c r="G12" s="135" t="s">
        <v>444</v>
      </c>
      <c r="H12" s="135" t="s">
        <v>445</v>
      </c>
      <c r="I12" s="135" t="s">
        <v>25</v>
      </c>
      <c r="J12" s="135" t="s">
        <v>446</v>
      </c>
      <c r="K12" s="135" t="s">
        <v>447</v>
      </c>
      <c r="L12" s="135" t="s">
        <v>26</v>
      </c>
      <c r="M12" s="136" t="s">
        <v>27</v>
      </c>
    </row>
    <row r="13" spans="1:13" ht="15.75" thickTop="1">
      <c r="A13" s="1345" t="s">
        <v>34</v>
      </c>
      <c r="B13" s="1345"/>
      <c r="C13" s="137"/>
      <c r="D13" s="138"/>
      <c r="E13" s="137"/>
      <c r="F13" s="138"/>
      <c r="G13" s="137"/>
      <c r="H13" s="138"/>
      <c r="I13" s="139"/>
      <c r="J13" s="137"/>
      <c r="K13" s="138"/>
      <c r="L13" s="137"/>
      <c r="M13" s="140"/>
    </row>
    <row r="14" spans="1:13">
      <c r="A14" s="416" t="s">
        <v>28</v>
      </c>
      <c r="B14" s="141" t="s">
        <v>29</v>
      </c>
      <c r="C14" s="137"/>
      <c r="D14" s="138"/>
      <c r="E14" s="137"/>
      <c r="F14" s="138"/>
      <c r="G14" s="137"/>
      <c r="H14" s="138"/>
      <c r="I14" s="142"/>
      <c r="J14" s="137"/>
      <c r="K14" s="138"/>
      <c r="L14" s="137"/>
      <c r="M14" s="140"/>
    </row>
    <row r="15" spans="1:13">
      <c r="A15" s="417" t="s">
        <v>457</v>
      </c>
      <c r="B15" s="180" t="s">
        <v>36</v>
      </c>
      <c r="C15" s="150">
        <v>136347267</v>
      </c>
      <c r="D15" s="151">
        <v>39.700000000000003</v>
      </c>
      <c r="E15" s="151">
        <v>167005000</v>
      </c>
      <c r="F15" s="151">
        <v>39.700000000000003</v>
      </c>
      <c r="G15" s="151">
        <v>167005000</v>
      </c>
      <c r="H15" s="151">
        <v>39.700000000000003</v>
      </c>
      <c r="I15" s="151">
        <v>0</v>
      </c>
      <c r="J15" s="150">
        <v>106540824</v>
      </c>
      <c r="K15" s="151">
        <v>39.700000000000003</v>
      </c>
      <c r="L15" s="151">
        <f>G15-J15</f>
        <v>60464176</v>
      </c>
      <c r="M15" s="152">
        <f>J15/G15*100</f>
        <v>63.794990569144638</v>
      </c>
    </row>
    <row r="16" spans="1:13">
      <c r="A16" s="417" t="s">
        <v>458</v>
      </c>
      <c r="B16" s="180" t="s">
        <v>37</v>
      </c>
      <c r="C16" s="150">
        <v>22486095</v>
      </c>
      <c r="D16" s="151">
        <v>47.2</v>
      </c>
      <c r="E16" s="151">
        <v>23279000</v>
      </c>
      <c r="F16" s="151">
        <v>47.2</v>
      </c>
      <c r="G16" s="151">
        <v>23279000</v>
      </c>
      <c r="H16" s="151">
        <v>47.2</v>
      </c>
      <c r="I16" s="151">
        <v>0</v>
      </c>
      <c r="J16" s="150">
        <v>17704192</v>
      </c>
      <c r="K16" s="151">
        <v>47.2</v>
      </c>
      <c r="L16" s="151">
        <f t="shared" ref="L16:L21" si="0">G16-J16</f>
        <v>5574808</v>
      </c>
      <c r="M16" s="152">
        <f t="shared" ref="M16:M30" si="1">J16/G16*100</f>
        <v>76.052201555049621</v>
      </c>
    </row>
    <row r="17" spans="1:13">
      <c r="A17" s="417" t="s">
        <v>459</v>
      </c>
      <c r="B17" s="180" t="s">
        <v>38</v>
      </c>
      <c r="C17" s="150">
        <v>19105403</v>
      </c>
      <c r="D17" s="151">
        <v>29.4</v>
      </c>
      <c r="E17" s="151">
        <v>20704000</v>
      </c>
      <c r="F17" s="151">
        <v>29.4</v>
      </c>
      <c r="G17" s="151">
        <v>20656000</v>
      </c>
      <c r="H17" s="151">
        <v>29.4</v>
      </c>
      <c r="I17" s="151">
        <v>-48000</v>
      </c>
      <c r="J17" s="150">
        <v>9271626</v>
      </c>
      <c r="K17" s="151">
        <v>29.4</v>
      </c>
      <c r="L17" s="151">
        <f t="shared" si="0"/>
        <v>11384374</v>
      </c>
      <c r="M17" s="152">
        <f t="shared" si="1"/>
        <v>44.885873353989155</v>
      </c>
    </row>
    <row r="18" spans="1:13">
      <c r="A18" s="417" t="s">
        <v>460</v>
      </c>
      <c r="B18" s="180" t="s">
        <v>39</v>
      </c>
      <c r="C18" s="150">
        <v>0</v>
      </c>
      <c r="D18" s="151">
        <v>0</v>
      </c>
      <c r="E18" s="151">
        <v>0</v>
      </c>
      <c r="F18" s="151">
        <v>0</v>
      </c>
      <c r="G18" s="151">
        <v>0</v>
      </c>
      <c r="H18" s="151">
        <v>0</v>
      </c>
      <c r="I18" s="151">
        <v>0</v>
      </c>
      <c r="J18" s="150">
        <v>0</v>
      </c>
      <c r="K18" s="151">
        <v>0</v>
      </c>
      <c r="L18" s="151">
        <f t="shared" si="0"/>
        <v>0</v>
      </c>
      <c r="M18" s="152">
        <v>0</v>
      </c>
    </row>
    <row r="19" spans="1:13">
      <c r="A19" s="417" t="s">
        <v>461</v>
      </c>
      <c r="B19" s="180" t="s">
        <v>40</v>
      </c>
      <c r="C19" s="150">
        <v>0</v>
      </c>
      <c r="D19" s="151">
        <v>0</v>
      </c>
      <c r="E19" s="151">
        <v>0</v>
      </c>
      <c r="F19" s="151">
        <v>0</v>
      </c>
      <c r="G19" s="151">
        <v>0</v>
      </c>
      <c r="H19" s="151">
        <v>0</v>
      </c>
      <c r="I19" s="151">
        <v>0</v>
      </c>
      <c r="J19" s="150">
        <v>0</v>
      </c>
      <c r="K19" s="151">
        <v>0</v>
      </c>
      <c r="L19" s="151">
        <f t="shared" si="0"/>
        <v>0</v>
      </c>
      <c r="M19" s="152">
        <v>0</v>
      </c>
    </row>
    <row r="20" spans="1:13">
      <c r="A20" s="417" t="s">
        <v>462</v>
      </c>
      <c r="B20" s="180" t="s">
        <v>41</v>
      </c>
      <c r="C20" s="150">
        <v>296645</v>
      </c>
      <c r="D20" s="151">
        <v>80.400000000000006</v>
      </c>
      <c r="E20" s="151">
        <v>400000</v>
      </c>
      <c r="F20" s="151">
        <v>80.400000000000006</v>
      </c>
      <c r="G20" s="151">
        <v>400000</v>
      </c>
      <c r="H20" s="151">
        <v>80.400000000000006</v>
      </c>
      <c r="I20" s="151">
        <v>0</v>
      </c>
      <c r="J20" s="150">
        <v>321538</v>
      </c>
      <c r="K20" s="151">
        <v>80.400000000000006</v>
      </c>
      <c r="L20" s="151">
        <f t="shared" si="0"/>
        <v>78462</v>
      </c>
      <c r="M20" s="152">
        <f t="shared" si="1"/>
        <v>80.384500000000003</v>
      </c>
    </row>
    <row r="21" spans="1:13">
      <c r="A21" s="417" t="s">
        <v>463</v>
      </c>
      <c r="B21" s="180" t="s">
        <v>42</v>
      </c>
      <c r="C21" s="150">
        <v>389570</v>
      </c>
      <c r="D21" s="151">
        <v>56.4</v>
      </c>
      <c r="E21" s="151">
        <v>0</v>
      </c>
      <c r="F21" s="151">
        <v>56.4</v>
      </c>
      <c r="G21" s="151">
        <v>248000</v>
      </c>
      <c r="H21" s="151">
        <v>56.4</v>
      </c>
      <c r="I21" s="151">
        <v>248000</v>
      </c>
      <c r="J21" s="150">
        <v>155800</v>
      </c>
      <c r="K21" s="151">
        <v>56.4</v>
      </c>
      <c r="L21" s="151">
        <f t="shared" si="0"/>
        <v>92200</v>
      </c>
      <c r="M21" s="152">
        <f t="shared" si="1"/>
        <v>62.822580645161288</v>
      </c>
    </row>
    <row r="22" spans="1:13">
      <c r="A22" s="181"/>
      <c r="B22" s="182" t="s">
        <v>55</v>
      </c>
      <c r="C22" s="154">
        <v>178624980</v>
      </c>
      <c r="D22" s="155">
        <v>39.6</v>
      </c>
      <c r="E22" s="155">
        <v>211388000</v>
      </c>
      <c r="F22" s="155">
        <v>39.6</v>
      </c>
      <c r="G22" s="155">
        <v>211588000</v>
      </c>
      <c r="H22" s="155">
        <v>39.6</v>
      </c>
      <c r="I22" s="155">
        <v>200000</v>
      </c>
      <c r="J22" s="154">
        <v>133993980</v>
      </c>
      <c r="K22" s="155">
        <v>39.6</v>
      </c>
      <c r="L22" s="155">
        <f>G22-J22</f>
        <v>77594020</v>
      </c>
      <c r="M22" s="156">
        <f t="shared" si="1"/>
        <v>63.327778512959142</v>
      </c>
    </row>
    <row r="23" spans="1:13">
      <c r="A23" s="417" t="s">
        <v>464</v>
      </c>
      <c r="B23" s="180" t="s">
        <v>43</v>
      </c>
      <c r="C23" s="150">
        <v>0</v>
      </c>
      <c r="D23" s="151">
        <v>0</v>
      </c>
      <c r="E23" s="151">
        <v>0</v>
      </c>
      <c r="F23" s="151">
        <v>0</v>
      </c>
      <c r="G23" s="151">
        <v>0</v>
      </c>
      <c r="H23" s="151">
        <v>0</v>
      </c>
      <c r="I23" s="151">
        <v>0</v>
      </c>
      <c r="J23" s="150">
        <v>0</v>
      </c>
      <c r="K23" s="151">
        <v>0</v>
      </c>
      <c r="L23" s="151">
        <v>0</v>
      </c>
      <c r="M23" s="152">
        <v>0</v>
      </c>
    </row>
    <row r="24" spans="1:13">
      <c r="A24" s="417" t="s">
        <v>465</v>
      </c>
      <c r="B24" s="180" t="s">
        <v>44</v>
      </c>
      <c r="C24" s="150">
        <v>1972440</v>
      </c>
      <c r="D24" s="151">
        <v>0</v>
      </c>
      <c r="E24" s="151">
        <v>2000000</v>
      </c>
      <c r="F24" s="151">
        <v>0</v>
      </c>
      <c r="G24" s="151">
        <v>2000000</v>
      </c>
      <c r="H24" s="151">
        <v>0</v>
      </c>
      <c r="I24" s="151">
        <v>0</v>
      </c>
      <c r="J24" s="150">
        <v>0</v>
      </c>
      <c r="K24" s="151">
        <v>0</v>
      </c>
      <c r="L24" s="151">
        <v>2000000</v>
      </c>
      <c r="M24" s="152">
        <f t="shared" si="1"/>
        <v>0</v>
      </c>
    </row>
    <row r="25" spans="1:13">
      <c r="A25" s="181"/>
      <c r="B25" s="182" t="s">
        <v>56</v>
      </c>
      <c r="C25" s="154">
        <v>1972440</v>
      </c>
      <c r="D25" s="155">
        <v>0</v>
      </c>
      <c r="E25" s="155">
        <v>2000000</v>
      </c>
      <c r="F25" s="155">
        <v>0</v>
      </c>
      <c r="G25" s="155">
        <v>2000000</v>
      </c>
      <c r="H25" s="155">
        <v>0</v>
      </c>
      <c r="I25" s="155">
        <v>0</v>
      </c>
      <c r="J25" s="154">
        <v>0</v>
      </c>
      <c r="K25" s="155">
        <v>0</v>
      </c>
      <c r="L25" s="155">
        <v>2000000</v>
      </c>
      <c r="M25" s="152">
        <f t="shared" si="1"/>
        <v>0</v>
      </c>
    </row>
    <row r="26" spans="1:13">
      <c r="A26" s="417" t="s">
        <v>464</v>
      </c>
      <c r="B26" s="180" t="s">
        <v>43</v>
      </c>
      <c r="C26" s="150">
        <v>0</v>
      </c>
      <c r="D26" s="151">
        <v>0</v>
      </c>
      <c r="E26" s="151">
        <v>0</v>
      </c>
      <c r="F26" s="151">
        <v>0</v>
      </c>
      <c r="G26" s="151">
        <v>0</v>
      </c>
      <c r="H26" s="151">
        <v>0</v>
      </c>
      <c r="I26" s="151">
        <v>0</v>
      </c>
      <c r="J26" s="150">
        <v>0</v>
      </c>
      <c r="K26" s="151">
        <v>0</v>
      </c>
      <c r="L26" s="151">
        <v>0</v>
      </c>
      <c r="M26" s="152">
        <v>0</v>
      </c>
    </row>
    <row r="27" spans="1:13">
      <c r="A27" s="417" t="s">
        <v>465</v>
      </c>
      <c r="B27" s="180" t="s">
        <v>44</v>
      </c>
      <c r="C27" s="150">
        <v>0</v>
      </c>
      <c r="D27" s="151">
        <v>0</v>
      </c>
      <c r="E27" s="151">
        <v>0</v>
      </c>
      <c r="F27" s="151">
        <v>0</v>
      </c>
      <c r="G27" s="151">
        <v>0</v>
      </c>
      <c r="H27" s="151">
        <v>0</v>
      </c>
      <c r="I27" s="151">
        <v>0</v>
      </c>
      <c r="J27" s="150">
        <v>0</v>
      </c>
      <c r="K27" s="151">
        <v>0</v>
      </c>
      <c r="L27" s="151">
        <v>0</v>
      </c>
      <c r="M27" s="152">
        <v>0</v>
      </c>
    </row>
    <row r="28" spans="1:13">
      <c r="A28" s="181"/>
      <c r="B28" s="182" t="s">
        <v>57</v>
      </c>
      <c r="C28" s="154">
        <v>0</v>
      </c>
      <c r="D28" s="155">
        <v>0</v>
      </c>
      <c r="E28" s="155">
        <v>0</v>
      </c>
      <c r="F28" s="155">
        <v>0</v>
      </c>
      <c r="G28" s="155">
        <v>0</v>
      </c>
      <c r="H28" s="155">
        <v>0</v>
      </c>
      <c r="I28" s="155">
        <v>0</v>
      </c>
      <c r="J28" s="154">
        <v>0</v>
      </c>
      <c r="K28" s="155">
        <v>0</v>
      </c>
      <c r="L28" s="155">
        <v>0</v>
      </c>
      <c r="M28" s="152">
        <v>0</v>
      </c>
    </row>
    <row r="29" spans="1:13">
      <c r="A29" s="183"/>
      <c r="B29" s="184" t="s">
        <v>58</v>
      </c>
      <c r="C29" s="185">
        <v>1972440</v>
      </c>
      <c r="D29" s="186">
        <v>0</v>
      </c>
      <c r="E29" s="186">
        <v>2000000</v>
      </c>
      <c r="F29" s="186">
        <v>0</v>
      </c>
      <c r="G29" s="186">
        <v>2000000</v>
      </c>
      <c r="H29" s="186">
        <v>0</v>
      </c>
      <c r="I29" s="186">
        <v>0</v>
      </c>
      <c r="J29" s="185">
        <v>0</v>
      </c>
      <c r="K29" s="186">
        <v>0</v>
      </c>
      <c r="L29" s="186">
        <v>2000000</v>
      </c>
      <c r="M29" s="152">
        <f t="shared" si="1"/>
        <v>0</v>
      </c>
    </row>
    <row r="30" spans="1:13">
      <c r="A30" s="183"/>
      <c r="B30" s="184" t="s">
        <v>59</v>
      </c>
      <c r="C30" s="185">
        <v>180597420</v>
      </c>
      <c r="D30" s="186">
        <v>39.200000000000003</v>
      </c>
      <c r="E30" s="186">
        <v>213388000</v>
      </c>
      <c r="F30" s="186">
        <v>39.200000000000003</v>
      </c>
      <c r="G30" s="186">
        <v>213588000</v>
      </c>
      <c r="H30" s="186">
        <v>39.200000000000003</v>
      </c>
      <c r="I30" s="186">
        <v>200000</v>
      </c>
      <c r="J30" s="185">
        <v>133993980</v>
      </c>
      <c r="K30" s="186">
        <v>39.200000000000003</v>
      </c>
      <c r="L30" s="186">
        <f>G30-J30</f>
        <v>79594020</v>
      </c>
      <c r="M30" s="156">
        <f t="shared" si="1"/>
        <v>62.734788471262426</v>
      </c>
    </row>
    <row r="31" spans="1:13">
      <c r="A31" s="181"/>
      <c r="B31" s="182" t="s">
        <v>60</v>
      </c>
      <c r="C31" s="154">
        <v>0</v>
      </c>
      <c r="D31" s="155"/>
      <c r="E31" s="155"/>
      <c r="F31" s="155"/>
      <c r="G31" s="155"/>
      <c r="H31" s="155"/>
      <c r="I31" s="155"/>
      <c r="J31" s="154">
        <v>0</v>
      </c>
      <c r="K31" s="155"/>
      <c r="L31" s="155"/>
      <c r="M31" s="156"/>
    </row>
    <row r="32" spans="1:13">
      <c r="A32" s="181"/>
      <c r="B32" s="182" t="s">
        <v>61</v>
      </c>
      <c r="C32" s="154">
        <v>0</v>
      </c>
      <c r="D32" s="155"/>
      <c r="E32" s="155"/>
      <c r="F32" s="155"/>
      <c r="G32" s="155"/>
      <c r="H32" s="155"/>
      <c r="I32" s="155"/>
      <c r="J32" s="154">
        <v>0</v>
      </c>
      <c r="K32" s="155"/>
      <c r="L32" s="155"/>
      <c r="M32" s="156"/>
    </row>
    <row r="33" spans="1:13" ht="15.75" thickBot="1">
      <c r="A33" s="183"/>
      <c r="B33" s="184" t="s">
        <v>62</v>
      </c>
      <c r="C33" s="185">
        <v>180597420</v>
      </c>
      <c r="D33" s="186"/>
      <c r="E33" s="186"/>
      <c r="F33" s="186"/>
      <c r="G33" s="186"/>
      <c r="H33" s="186"/>
      <c r="I33" s="186"/>
      <c r="J33" s="185">
        <v>133993980</v>
      </c>
      <c r="K33" s="186"/>
      <c r="L33" s="186"/>
      <c r="M33" s="187"/>
    </row>
    <row r="34" spans="1:13" ht="15.75" thickTop="1">
      <c r="A34" s="1348" t="s">
        <v>63</v>
      </c>
      <c r="B34" s="1348"/>
      <c r="C34" s="145"/>
      <c r="D34" s="146"/>
      <c r="E34" s="145"/>
      <c r="F34" s="146"/>
      <c r="G34" s="145"/>
      <c r="H34" s="146"/>
      <c r="I34" s="147"/>
      <c r="J34" s="145"/>
      <c r="K34" s="146"/>
      <c r="L34" s="145"/>
      <c r="M34" s="148"/>
    </row>
    <row r="35" spans="1:13">
      <c r="A35" s="418" t="s">
        <v>35</v>
      </c>
      <c r="B35" s="141" t="s">
        <v>29</v>
      </c>
      <c r="C35" s="137"/>
      <c r="D35" s="138"/>
      <c r="E35" s="137"/>
      <c r="F35" s="138"/>
      <c r="G35" s="137"/>
      <c r="H35" s="138"/>
      <c r="I35" s="142"/>
      <c r="J35" s="137"/>
      <c r="K35" s="138"/>
      <c r="L35" s="137"/>
      <c r="M35" s="140"/>
    </row>
    <row r="36" spans="1:13">
      <c r="A36" s="417"/>
      <c r="B36" s="189" t="s">
        <v>64</v>
      </c>
      <c r="C36" s="185">
        <v>178624980</v>
      </c>
      <c r="D36" s="186">
        <v>98.9</v>
      </c>
      <c r="E36" s="186">
        <v>211388000</v>
      </c>
      <c r="F36" s="186">
        <v>99.1</v>
      </c>
      <c r="G36" s="186">
        <v>211588000</v>
      </c>
      <c r="H36" s="186">
        <v>99.1</v>
      </c>
      <c r="I36" s="186">
        <v>200000</v>
      </c>
      <c r="J36" s="185">
        <v>133993980</v>
      </c>
      <c r="K36" s="186">
        <v>100</v>
      </c>
      <c r="L36" s="186">
        <f>G36-J36</f>
        <v>77594020</v>
      </c>
      <c r="M36" s="187">
        <v>39.6</v>
      </c>
    </row>
    <row r="37" spans="1:13">
      <c r="A37" s="417" t="s">
        <v>65</v>
      </c>
      <c r="B37" s="149" t="s">
        <v>66</v>
      </c>
      <c r="C37" s="150"/>
      <c r="D37" s="151"/>
      <c r="E37" s="151"/>
      <c r="F37" s="151"/>
      <c r="G37" s="151"/>
      <c r="H37" s="151"/>
      <c r="I37" s="151"/>
      <c r="J37" s="150"/>
      <c r="K37" s="151"/>
      <c r="L37" s="151"/>
      <c r="M37" s="152"/>
    </row>
    <row r="38" spans="1:13">
      <c r="A38" s="417" t="s">
        <v>235</v>
      </c>
      <c r="B38" s="149" t="s">
        <v>236</v>
      </c>
      <c r="C38" s="150">
        <v>169489641</v>
      </c>
      <c r="D38" s="151">
        <v>93.8</v>
      </c>
      <c r="E38" s="151">
        <v>201168000</v>
      </c>
      <c r="F38" s="151">
        <v>94.3</v>
      </c>
      <c r="G38" s="151">
        <v>201368000</v>
      </c>
      <c r="H38" s="151">
        <v>94.3</v>
      </c>
      <c r="I38" s="151">
        <v>200000</v>
      </c>
      <c r="J38" s="150">
        <v>128948440</v>
      </c>
      <c r="K38" s="151">
        <v>95.9</v>
      </c>
      <c r="L38" s="151">
        <f>G38-J38</f>
        <v>72419560</v>
      </c>
      <c r="M38" s="152">
        <f>J38/G38*100</f>
        <v>64.036212307814537</v>
      </c>
    </row>
    <row r="39" spans="1:13" ht="18">
      <c r="A39" s="417" t="s">
        <v>237</v>
      </c>
      <c r="B39" s="149" t="s">
        <v>238</v>
      </c>
      <c r="C39" s="150">
        <v>99000</v>
      </c>
      <c r="D39" s="151">
        <v>0.1</v>
      </c>
      <c r="E39" s="151">
        <v>120000</v>
      </c>
      <c r="F39" s="151">
        <v>0.1</v>
      </c>
      <c r="G39" s="151">
        <v>120000</v>
      </c>
      <c r="H39" s="151">
        <v>0.1</v>
      </c>
      <c r="I39" s="151">
        <v>0</v>
      </c>
      <c r="J39" s="150">
        <v>29985</v>
      </c>
      <c r="K39" s="151">
        <v>0</v>
      </c>
      <c r="L39" s="151">
        <f>G39-J39</f>
        <v>90015</v>
      </c>
      <c r="M39" s="152">
        <f t="shared" ref="M39:M41" si="2">J39/G39*100</f>
        <v>24.987500000000001</v>
      </c>
    </row>
    <row r="40" spans="1:13" ht="18">
      <c r="A40" s="417" t="s">
        <v>239</v>
      </c>
      <c r="B40" s="149" t="s">
        <v>240</v>
      </c>
      <c r="C40" s="150">
        <v>6340269</v>
      </c>
      <c r="D40" s="151">
        <v>3.5</v>
      </c>
      <c r="E40" s="151">
        <v>7100000</v>
      </c>
      <c r="F40" s="151">
        <v>3.3</v>
      </c>
      <c r="G40" s="151">
        <v>7100000</v>
      </c>
      <c r="H40" s="151">
        <v>3.3</v>
      </c>
      <c r="I40" s="151">
        <v>0</v>
      </c>
      <c r="J40" s="150">
        <v>3482849</v>
      </c>
      <c r="K40" s="151">
        <v>3.1</v>
      </c>
      <c r="L40" s="151">
        <f>G40-J40</f>
        <v>3617151</v>
      </c>
      <c r="M40" s="152">
        <f t="shared" si="2"/>
        <v>49.054211267605638</v>
      </c>
    </row>
    <row r="41" spans="1:13">
      <c r="A41" s="417" t="s">
        <v>241</v>
      </c>
      <c r="B41" s="149" t="s">
        <v>242</v>
      </c>
      <c r="C41" s="150">
        <v>2696070</v>
      </c>
      <c r="D41" s="151">
        <v>1.5</v>
      </c>
      <c r="E41" s="151">
        <v>3000000</v>
      </c>
      <c r="F41" s="151">
        <v>1.4</v>
      </c>
      <c r="G41" s="151">
        <v>3000000</v>
      </c>
      <c r="H41" s="151">
        <v>1.4</v>
      </c>
      <c r="I41" s="151">
        <v>0</v>
      </c>
      <c r="J41" s="150">
        <v>1532706</v>
      </c>
      <c r="K41" s="151">
        <v>1</v>
      </c>
      <c r="L41" s="151">
        <f>G41-J41</f>
        <v>1467294</v>
      </c>
      <c r="M41" s="152">
        <f t="shared" si="2"/>
        <v>51.090199999999996</v>
      </c>
    </row>
    <row r="42" spans="1:13">
      <c r="A42" s="417"/>
      <c r="B42" s="189" t="s">
        <v>67</v>
      </c>
      <c r="C42" s="185">
        <v>1972440</v>
      </c>
      <c r="D42" s="186">
        <v>1.1000000000000001</v>
      </c>
      <c r="E42" s="186">
        <v>2000000</v>
      </c>
      <c r="F42" s="186">
        <v>0.9</v>
      </c>
      <c r="G42" s="186">
        <v>2000000</v>
      </c>
      <c r="H42" s="186">
        <v>0.9</v>
      </c>
      <c r="I42" s="186">
        <v>0</v>
      </c>
      <c r="J42" s="185">
        <v>0</v>
      </c>
      <c r="K42" s="186">
        <v>0</v>
      </c>
      <c r="L42" s="186">
        <v>2000000</v>
      </c>
      <c r="M42" s="187">
        <v>0</v>
      </c>
    </row>
    <row r="43" spans="1:13">
      <c r="A43" s="417" t="s">
        <v>65</v>
      </c>
      <c r="B43" s="149" t="s">
        <v>66</v>
      </c>
      <c r="C43" s="150"/>
      <c r="D43" s="151"/>
      <c r="E43" s="151"/>
      <c r="F43" s="151"/>
      <c r="G43" s="151"/>
      <c r="H43" s="151"/>
      <c r="I43" s="151"/>
      <c r="J43" s="150"/>
      <c r="K43" s="151"/>
      <c r="L43" s="151"/>
      <c r="M43" s="152"/>
    </row>
    <row r="44" spans="1:13">
      <c r="A44" s="417" t="s">
        <v>243</v>
      </c>
      <c r="B44" s="149" t="s">
        <v>244</v>
      </c>
      <c r="C44" s="150">
        <v>1684440</v>
      </c>
      <c r="D44" s="151">
        <v>0.9</v>
      </c>
      <c r="E44" s="151">
        <v>2000000</v>
      </c>
      <c r="F44" s="151">
        <v>0.9</v>
      </c>
      <c r="G44" s="151">
        <v>2000000</v>
      </c>
      <c r="H44" s="151">
        <v>0.9</v>
      </c>
      <c r="I44" s="151">
        <v>0</v>
      </c>
      <c r="J44" s="150">
        <v>0</v>
      </c>
      <c r="K44" s="151">
        <v>0</v>
      </c>
      <c r="L44" s="151">
        <v>2000000</v>
      </c>
      <c r="M44" s="152">
        <v>0</v>
      </c>
    </row>
    <row r="45" spans="1:13">
      <c r="A45" s="417" t="s">
        <v>191</v>
      </c>
      <c r="B45" s="149" t="s">
        <v>192</v>
      </c>
      <c r="C45" s="150">
        <v>288000</v>
      </c>
      <c r="D45" s="151">
        <v>0.2</v>
      </c>
      <c r="E45" s="151">
        <v>0</v>
      </c>
      <c r="F45" s="151">
        <v>0</v>
      </c>
      <c r="G45" s="151">
        <v>0</v>
      </c>
      <c r="H45" s="151">
        <v>0</v>
      </c>
      <c r="I45" s="151">
        <v>0</v>
      </c>
      <c r="J45" s="150">
        <v>0</v>
      </c>
      <c r="K45" s="151">
        <v>0</v>
      </c>
      <c r="L45" s="151">
        <v>0</v>
      </c>
      <c r="M45" s="152">
        <v>0</v>
      </c>
    </row>
    <row r="46" spans="1:13" ht="18">
      <c r="A46" s="417"/>
      <c r="B46" s="153" t="s">
        <v>56</v>
      </c>
      <c r="C46" s="154">
        <v>1972440</v>
      </c>
      <c r="D46" s="155">
        <v>1.1000000000000001</v>
      </c>
      <c r="E46" s="155">
        <v>2000000</v>
      </c>
      <c r="F46" s="155">
        <v>0.9</v>
      </c>
      <c r="G46" s="155">
        <v>2000000</v>
      </c>
      <c r="H46" s="155">
        <v>0.9</v>
      </c>
      <c r="I46" s="155">
        <v>0</v>
      </c>
      <c r="J46" s="154">
        <v>0</v>
      </c>
      <c r="K46" s="155">
        <v>0</v>
      </c>
      <c r="L46" s="155">
        <v>2000000</v>
      </c>
      <c r="M46" s="156">
        <v>0</v>
      </c>
    </row>
    <row r="47" spans="1:13">
      <c r="A47" s="417" t="s">
        <v>65</v>
      </c>
      <c r="B47" s="149" t="s">
        <v>66</v>
      </c>
      <c r="C47" s="150"/>
      <c r="D47" s="151"/>
      <c r="E47" s="151"/>
      <c r="F47" s="151"/>
      <c r="G47" s="151"/>
      <c r="H47" s="151"/>
      <c r="I47" s="151"/>
      <c r="J47" s="150"/>
      <c r="K47" s="151"/>
      <c r="L47" s="151"/>
      <c r="M47" s="152"/>
    </row>
    <row r="48" spans="1:13" ht="18">
      <c r="A48" s="417"/>
      <c r="B48" s="153" t="s">
        <v>57</v>
      </c>
      <c r="C48" s="154">
        <v>0</v>
      </c>
      <c r="D48" s="155">
        <v>0</v>
      </c>
      <c r="E48" s="155">
        <v>0</v>
      </c>
      <c r="F48" s="155">
        <v>0</v>
      </c>
      <c r="G48" s="155">
        <v>0</v>
      </c>
      <c r="H48" s="155">
        <v>0</v>
      </c>
      <c r="I48" s="155">
        <v>0</v>
      </c>
      <c r="J48" s="154">
        <v>0</v>
      </c>
      <c r="K48" s="155">
        <v>0</v>
      </c>
      <c r="L48" s="155">
        <v>0</v>
      </c>
      <c r="M48" s="156">
        <v>0</v>
      </c>
    </row>
    <row r="49" spans="1:21">
      <c r="A49" s="417" t="s">
        <v>65</v>
      </c>
      <c r="B49" s="149" t="s">
        <v>66</v>
      </c>
      <c r="C49" s="150"/>
      <c r="D49" s="151"/>
      <c r="E49" s="151"/>
      <c r="F49" s="151"/>
      <c r="G49" s="151"/>
      <c r="H49" s="151"/>
      <c r="I49" s="151"/>
      <c r="J49" s="150"/>
      <c r="K49" s="151"/>
      <c r="L49" s="151"/>
      <c r="M49" s="152"/>
    </row>
    <row r="50" spans="1:21">
      <c r="A50" s="417" t="s">
        <v>65</v>
      </c>
      <c r="B50" s="149" t="s">
        <v>66</v>
      </c>
      <c r="C50" s="150"/>
      <c r="D50" s="151"/>
      <c r="E50" s="151"/>
      <c r="F50" s="151"/>
      <c r="G50" s="151"/>
      <c r="H50" s="151"/>
      <c r="I50" s="151"/>
      <c r="J50" s="150"/>
      <c r="K50" s="151"/>
      <c r="L50" s="151"/>
      <c r="M50" s="152"/>
    </row>
    <row r="51" spans="1:21" ht="15.75" thickBot="1">
      <c r="A51" s="417"/>
      <c r="B51" s="190" t="s">
        <v>62</v>
      </c>
      <c r="C51" s="191">
        <v>180597420</v>
      </c>
      <c r="D51" s="192"/>
      <c r="E51" s="192">
        <v>213388000</v>
      </c>
      <c r="F51" s="192"/>
      <c r="G51" s="192">
        <v>213588000</v>
      </c>
      <c r="H51" s="192"/>
      <c r="I51" s="192">
        <v>200000</v>
      </c>
      <c r="J51" s="191">
        <v>133993980</v>
      </c>
      <c r="K51" s="192"/>
      <c r="L51" s="192">
        <f>G51-J51</f>
        <v>79594020</v>
      </c>
      <c r="M51" s="193"/>
    </row>
    <row r="52" spans="1:21" ht="15.75" thickTop="1">
      <c r="A52" s="1397"/>
      <c r="B52" s="1397"/>
      <c r="C52" s="1397"/>
      <c r="D52" s="1397"/>
      <c r="E52" s="1397"/>
      <c r="F52" s="1397"/>
      <c r="G52" s="1397"/>
      <c r="H52" s="1397"/>
      <c r="I52" s="1397"/>
      <c r="J52" s="1397"/>
      <c r="K52" s="1397"/>
      <c r="L52" s="1397"/>
      <c r="M52" s="1397"/>
    </row>
    <row r="53" spans="1:21">
      <c r="A53" s="379"/>
      <c r="B53" s="162"/>
      <c r="C53" s="162"/>
      <c r="D53" s="162"/>
      <c r="E53" s="162"/>
      <c r="F53" s="162"/>
      <c r="G53" s="162"/>
      <c r="H53" s="162"/>
      <c r="I53" s="162"/>
      <c r="J53" s="162"/>
      <c r="K53" s="162"/>
      <c r="L53" s="162"/>
      <c r="M53" s="162"/>
    </row>
    <row r="54" spans="1:21">
      <c r="A54" s="2260" t="s">
        <v>575</v>
      </c>
      <c r="B54" s="1254" t="s">
        <v>682</v>
      </c>
      <c r="C54" s="1419" t="s">
        <v>576</v>
      </c>
      <c r="D54" s="1419"/>
      <c r="E54" s="1254" t="s">
        <v>577</v>
      </c>
      <c r="F54" s="2261"/>
      <c r="G54" s="2261"/>
      <c r="H54" s="1254"/>
      <c r="I54" s="1254"/>
      <c r="J54" s="1254"/>
      <c r="K54" s="1254"/>
      <c r="L54" s="1254"/>
      <c r="M54" s="162"/>
    </row>
    <row r="55" spans="1:21">
      <c r="A55" s="2260"/>
      <c r="B55" s="1254" t="s">
        <v>579</v>
      </c>
      <c r="C55" s="1419"/>
      <c r="D55" s="1419"/>
      <c r="E55" s="1254" t="s">
        <v>579</v>
      </c>
      <c r="F55" s="2261"/>
      <c r="G55" s="2261"/>
      <c r="H55" s="1254"/>
      <c r="I55" s="1254"/>
      <c r="J55" s="1254"/>
      <c r="K55" s="1254"/>
      <c r="L55" s="1254"/>
      <c r="M55" s="162"/>
    </row>
    <row r="56" spans="1:21">
      <c r="A56" s="2260"/>
      <c r="B56" s="1254" t="s">
        <v>680</v>
      </c>
      <c r="C56" s="1419"/>
      <c r="D56" s="1419"/>
      <c r="E56" s="1254" t="s">
        <v>580</v>
      </c>
      <c r="F56" s="2261" t="s">
        <v>681</v>
      </c>
      <c r="G56" s="2261"/>
      <c r="H56" s="1254"/>
      <c r="I56" s="1254"/>
      <c r="J56" s="1254"/>
      <c r="K56" s="1254"/>
      <c r="L56" s="1254"/>
      <c r="M56" s="162"/>
    </row>
    <row r="60" spans="1:21">
      <c r="A60" s="162"/>
      <c r="B60" s="162"/>
      <c r="C60" s="2062" t="s">
        <v>68</v>
      </c>
      <c r="D60" s="2062"/>
      <c r="E60" s="2062"/>
      <c r="F60" s="2062"/>
      <c r="G60" s="2062"/>
      <c r="H60" s="2062"/>
      <c r="I60" s="2062"/>
      <c r="J60" s="2062"/>
      <c r="K60" s="2062"/>
      <c r="L60" s="2062"/>
      <c r="M60" s="2062"/>
      <c r="N60" s="2062"/>
      <c r="O60" s="2062"/>
      <c r="P60" s="2062"/>
      <c r="Q60" s="2062"/>
      <c r="R60" s="2062"/>
      <c r="S60" s="2062"/>
      <c r="T60" s="162"/>
      <c r="U60" s="162"/>
    </row>
    <row r="61" spans="1:21" ht="15.75" thickBot="1">
      <c r="A61" s="162"/>
      <c r="B61" s="162"/>
      <c r="C61" s="2078" t="s">
        <v>582</v>
      </c>
      <c r="D61" s="2078"/>
      <c r="E61" s="2078"/>
      <c r="F61" s="2078"/>
      <c r="G61" s="2078"/>
      <c r="H61" s="2078"/>
      <c r="I61" s="2078"/>
      <c r="J61" s="2078"/>
      <c r="K61" s="2078"/>
      <c r="L61" s="2078"/>
      <c r="M61" s="2078"/>
      <c r="N61" s="2078"/>
      <c r="O61" s="2078"/>
      <c r="P61" s="2078"/>
      <c r="Q61" s="2078"/>
      <c r="R61" s="2078"/>
      <c r="S61" s="2078"/>
      <c r="T61" s="2078"/>
      <c r="U61" s="2078"/>
    </row>
    <row r="62" spans="1:21" ht="16.5" thickTop="1" thickBot="1">
      <c r="A62" s="2079" t="s">
        <v>0</v>
      </c>
      <c r="B62" s="2080" t="s">
        <v>28</v>
      </c>
      <c r="C62" s="2080"/>
      <c r="D62" s="2080" t="s">
        <v>45</v>
      </c>
      <c r="E62" s="2080" t="s">
        <v>1</v>
      </c>
      <c r="F62" s="2081" t="s">
        <v>2</v>
      </c>
      <c r="G62" s="2080" t="s">
        <v>3</v>
      </c>
      <c r="H62" s="2080" t="s">
        <v>4</v>
      </c>
      <c r="I62" s="2054" t="s">
        <v>5</v>
      </c>
      <c r="J62" s="2054"/>
      <c r="K62" s="2054"/>
      <c r="L62" s="2054"/>
      <c r="M62" s="2054"/>
      <c r="N62" s="2054"/>
      <c r="O62" s="2054"/>
      <c r="P62" s="2054"/>
      <c r="Q62" s="2054"/>
      <c r="R62" s="2054"/>
      <c r="S62" s="2054"/>
    </row>
    <row r="63" spans="1:21" ht="16.5" thickTop="1" thickBot="1">
      <c r="A63" s="2079"/>
      <c r="B63" s="2080"/>
      <c r="C63" s="2080"/>
      <c r="D63" s="2080"/>
      <c r="E63" s="2080"/>
      <c r="F63" s="2081"/>
      <c r="G63" s="2080"/>
      <c r="H63" s="2080"/>
      <c r="I63" s="424" t="s">
        <v>464</v>
      </c>
      <c r="J63" s="424" t="s">
        <v>465</v>
      </c>
      <c r="K63" s="424" t="s">
        <v>457</v>
      </c>
      <c r="L63" s="424" t="s">
        <v>458</v>
      </c>
      <c r="M63" s="424" t="s">
        <v>459</v>
      </c>
      <c r="N63" s="424" t="s">
        <v>460</v>
      </c>
      <c r="O63" s="424" t="s">
        <v>461</v>
      </c>
      <c r="P63" s="424" t="s">
        <v>462</v>
      </c>
      <c r="Q63" s="2056" t="s">
        <v>463</v>
      </c>
      <c r="R63" s="2056"/>
      <c r="S63" s="164" t="s">
        <v>6</v>
      </c>
    </row>
    <row r="64" spans="1:21" ht="36.75" thickTop="1">
      <c r="A64" s="2079"/>
      <c r="B64" s="2080"/>
      <c r="C64" s="2080"/>
      <c r="D64" s="2080"/>
      <c r="E64" s="2080"/>
      <c r="F64" s="2081"/>
      <c r="G64" s="426" t="s">
        <v>7</v>
      </c>
      <c r="H64" s="2080"/>
      <c r="I64" s="425" t="s">
        <v>69</v>
      </c>
      <c r="J64" s="425" t="s">
        <v>70</v>
      </c>
      <c r="K64" s="425" t="s">
        <v>8</v>
      </c>
      <c r="L64" s="425" t="s">
        <v>71</v>
      </c>
      <c r="M64" s="425" t="s">
        <v>72</v>
      </c>
      <c r="N64" s="425" t="s">
        <v>73</v>
      </c>
      <c r="O64" s="425" t="s">
        <v>74</v>
      </c>
      <c r="P64" s="425" t="s">
        <v>75</v>
      </c>
      <c r="Q64" s="2057" t="s">
        <v>9</v>
      </c>
      <c r="R64" s="2057"/>
      <c r="S64" s="167" t="s">
        <v>6</v>
      </c>
    </row>
    <row r="65" spans="1:21" ht="24">
      <c r="A65" s="168" t="s">
        <v>433</v>
      </c>
      <c r="B65" s="2052" t="s">
        <v>456</v>
      </c>
      <c r="C65" s="2052"/>
      <c r="D65" s="171" t="s">
        <v>234</v>
      </c>
      <c r="E65" s="438" t="s">
        <v>474</v>
      </c>
      <c r="F65" s="421" t="s">
        <v>10</v>
      </c>
      <c r="G65" s="438">
        <v>2025</v>
      </c>
      <c r="H65" s="171" t="s">
        <v>11</v>
      </c>
      <c r="I65" s="422">
        <v>0</v>
      </c>
      <c r="J65" s="422">
        <v>2000000</v>
      </c>
      <c r="K65" s="422">
        <v>167005000</v>
      </c>
      <c r="L65" s="422">
        <v>23279000</v>
      </c>
      <c r="M65" s="422">
        <v>20704000</v>
      </c>
      <c r="N65" s="422">
        <v>0</v>
      </c>
      <c r="O65" s="422">
        <v>0</v>
      </c>
      <c r="P65" s="422">
        <v>400000</v>
      </c>
      <c r="Q65" s="2053">
        <v>0</v>
      </c>
      <c r="R65" s="2053"/>
      <c r="S65" s="173">
        <v>213388000</v>
      </c>
    </row>
    <row r="66" spans="1:21" ht="24">
      <c r="A66" s="168" t="s">
        <v>433</v>
      </c>
      <c r="B66" s="2052" t="s">
        <v>456</v>
      </c>
      <c r="C66" s="2052"/>
      <c r="D66" s="171" t="s">
        <v>234</v>
      </c>
      <c r="E66" s="438" t="s">
        <v>474</v>
      </c>
      <c r="F66" s="421" t="s">
        <v>10</v>
      </c>
      <c r="G66" s="438">
        <v>2025</v>
      </c>
      <c r="H66" s="171" t="s">
        <v>12</v>
      </c>
      <c r="I66" s="422">
        <v>0</v>
      </c>
      <c r="J66" s="422">
        <v>2000000</v>
      </c>
      <c r="K66" s="422">
        <v>167005000</v>
      </c>
      <c r="L66" s="422">
        <v>23279000</v>
      </c>
      <c r="M66" s="422">
        <v>20656000</v>
      </c>
      <c r="N66" s="422">
        <v>0</v>
      </c>
      <c r="O66" s="422">
        <v>0</v>
      </c>
      <c r="P66" s="422">
        <v>400000</v>
      </c>
      <c r="Q66" s="2053">
        <v>248000</v>
      </c>
      <c r="R66" s="2053"/>
      <c r="S66" s="173">
        <v>213588000</v>
      </c>
    </row>
    <row r="67" spans="1:21" ht="24">
      <c r="A67" s="1255" t="s">
        <v>433</v>
      </c>
      <c r="B67" s="2271" t="s">
        <v>456</v>
      </c>
      <c r="C67" s="2271"/>
      <c r="D67" s="1256" t="s">
        <v>234</v>
      </c>
      <c r="E67" s="1257" t="s">
        <v>474</v>
      </c>
      <c r="F67" s="1258" t="s">
        <v>10</v>
      </c>
      <c r="G67" s="1257">
        <v>2025</v>
      </c>
      <c r="H67" s="1256" t="s">
        <v>13</v>
      </c>
      <c r="I67" s="1259">
        <v>0</v>
      </c>
      <c r="J67" s="1259">
        <v>0</v>
      </c>
      <c r="K67" s="1259">
        <v>106540824</v>
      </c>
      <c r="L67" s="1259">
        <v>17704192</v>
      </c>
      <c r="M67" s="1259">
        <v>9271626</v>
      </c>
      <c r="N67" s="1259">
        <v>0</v>
      </c>
      <c r="O67" s="1259">
        <v>0</v>
      </c>
      <c r="P67" s="1259">
        <v>321538</v>
      </c>
      <c r="Q67" s="2272">
        <v>155800</v>
      </c>
      <c r="R67" s="2272"/>
      <c r="S67" s="1260">
        <v>133993980</v>
      </c>
      <c r="T67" s="1261"/>
    </row>
    <row r="68" spans="1:21" ht="24">
      <c r="A68" s="168" t="s">
        <v>433</v>
      </c>
      <c r="B68" s="2052" t="s">
        <v>456</v>
      </c>
      <c r="C68" s="2052"/>
      <c r="D68" s="171" t="s">
        <v>234</v>
      </c>
      <c r="E68" s="438" t="s">
        <v>474</v>
      </c>
      <c r="F68" s="421" t="s">
        <v>10</v>
      </c>
      <c r="G68" s="438">
        <v>2025</v>
      </c>
      <c r="H68" s="171" t="s">
        <v>14</v>
      </c>
      <c r="I68" s="422">
        <v>0</v>
      </c>
      <c r="J68" s="422">
        <v>0</v>
      </c>
      <c r="K68" s="422">
        <v>0</v>
      </c>
      <c r="L68" s="422">
        <v>0</v>
      </c>
      <c r="M68" s="422">
        <v>0</v>
      </c>
      <c r="N68" s="422">
        <v>0</v>
      </c>
      <c r="O68" s="422">
        <v>0</v>
      </c>
      <c r="P68" s="422">
        <v>0</v>
      </c>
      <c r="Q68" s="2053">
        <v>0</v>
      </c>
      <c r="R68" s="2053"/>
      <c r="S68" s="173">
        <v>0</v>
      </c>
    </row>
    <row r="69" spans="1:21">
      <c r="A69" s="168" t="s">
        <v>433</v>
      </c>
      <c r="B69" s="2052" t="s">
        <v>456</v>
      </c>
      <c r="C69" s="2052"/>
      <c r="D69" s="171" t="s">
        <v>234</v>
      </c>
      <c r="E69" s="438"/>
      <c r="F69" s="421" t="s">
        <v>6</v>
      </c>
      <c r="G69" s="438">
        <v>2025</v>
      </c>
      <c r="H69" s="171" t="s">
        <v>11</v>
      </c>
      <c r="I69" s="422">
        <v>0</v>
      </c>
      <c r="J69" s="422">
        <v>2000000</v>
      </c>
      <c r="K69" s="422">
        <v>167005000</v>
      </c>
      <c r="L69" s="422">
        <v>23279000</v>
      </c>
      <c r="M69" s="422">
        <v>20704000</v>
      </c>
      <c r="N69" s="422">
        <v>0</v>
      </c>
      <c r="O69" s="422">
        <v>0</v>
      </c>
      <c r="P69" s="422">
        <v>400000</v>
      </c>
      <c r="Q69" s="2053">
        <v>0</v>
      </c>
      <c r="R69" s="2053"/>
      <c r="S69" s="173">
        <v>213388000</v>
      </c>
    </row>
    <row r="70" spans="1:21">
      <c r="A70" s="168" t="s">
        <v>433</v>
      </c>
      <c r="B70" s="2052" t="s">
        <v>456</v>
      </c>
      <c r="C70" s="2052"/>
      <c r="D70" s="171" t="s">
        <v>234</v>
      </c>
      <c r="E70" s="438"/>
      <c r="F70" s="421" t="s">
        <v>6</v>
      </c>
      <c r="G70" s="438">
        <v>2025</v>
      </c>
      <c r="H70" s="171" t="s">
        <v>12</v>
      </c>
      <c r="I70" s="422">
        <v>0</v>
      </c>
      <c r="J70" s="422">
        <v>2000000</v>
      </c>
      <c r="K70" s="422">
        <v>167005000</v>
      </c>
      <c r="L70" s="422">
        <v>23279000</v>
      </c>
      <c r="M70" s="422">
        <v>20656000</v>
      </c>
      <c r="N70" s="422">
        <v>0</v>
      </c>
      <c r="O70" s="422">
        <v>0</v>
      </c>
      <c r="P70" s="422">
        <v>400000</v>
      </c>
      <c r="Q70" s="2053">
        <v>248000</v>
      </c>
      <c r="R70" s="2053"/>
      <c r="S70" s="173">
        <v>213588000</v>
      </c>
    </row>
    <row r="71" spans="1:21">
      <c r="A71" s="1255" t="s">
        <v>433</v>
      </c>
      <c r="B71" s="2271" t="s">
        <v>456</v>
      </c>
      <c r="C71" s="2271"/>
      <c r="D71" s="1256" t="s">
        <v>234</v>
      </c>
      <c r="E71" s="1257"/>
      <c r="F71" s="1258" t="s">
        <v>6</v>
      </c>
      <c r="G71" s="1257">
        <v>2025</v>
      </c>
      <c r="H71" s="1256" t="s">
        <v>13</v>
      </c>
      <c r="I71" s="1259">
        <v>0</v>
      </c>
      <c r="J71" s="1259">
        <v>0</v>
      </c>
      <c r="K71" s="1259">
        <v>106540824</v>
      </c>
      <c r="L71" s="1259">
        <v>17704192</v>
      </c>
      <c r="M71" s="1259">
        <v>9271626</v>
      </c>
      <c r="N71" s="1259">
        <v>0</v>
      </c>
      <c r="O71" s="1259">
        <v>0</v>
      </c>
      <c r="P71" s="1259">
        <v>321538</v>
      </c>
      <c r="Q71" s="2272">
        <v>155800</v>
      </c>
      <c r="R71" s="2272"/>
      <c r="S71" s="1260">
        <f>S67</f>
        <v>133993980</v>
      </c>
      <c r="T71" s="1261"/>
    </row>
    <row r="72" spans="1:21">
      <c r="A72" s="168" t="s">
        <v>433</v>
      </c>
      <c r="B72" s="2052" t="s">
        <v>456</v>
      </c>
      <c r="C72" s="2052"/>
      <c r="D72" s="171" t="s">
        <v>234</v>
      </c>
      <c r="E72" s="438"/>
      <c r="F72" s="421" t="s">
        <v>6</v>
      </c>
      <c r="G72" s="438">
        <v>2025</v>
      </c>
      <c r="H72" s="171" t="s">
        <v>14</v>
      </c>
      <c r="I72" s="422">
        <v>0</v>
      </c>
      <c r="J72" s="422">
        <v>0</v>
      </c>
      <c r="K72" s="422">
        <v>0</v>
      </c>
      <c r="L72" s="422">
        <v>0</v>
      </c>
      <c r="M72" s="422">
        <v>0</v>
      </c>
      <c r="N72" s="422">
        <v>0</v>
      </c>
      <c r="O72" s="422">
        <v>0</v>
      </c>
      <c r="P72" s="422">
        <v>0</v>
      </c>
      <c r="Q72" s="2053">
        <v>0</v>
      </c>
      <c r="R72" s="2053"/>
      <c r="S72" s="173">
        <v>0</v>
      </c>
    </row>
    <row r="73" spans="1:21">
      <c r="A73" s="168" t="s">
        <v>433</v>
      </c>
      <c r="B73" s="2052" t="s">
        <v>456</v>
      </c>
      <c r="C73" s="2052"/>
      <c r="D73" s="171" t="s">
        <v>15</v>
      </c>
      <c r="E73" s="438"/>
      <c r="F73" s="421"/>
      <c r="G73" s="438">
        <v>2025</v>
      </c>
      <c r="H73" s="171"/>
      <c r="I73" s="422">
        <v>0</v>
      </c>
      <c r="J73" s="422">
        <v>2000000</v>
      </c>
      <c r="K73" s="422">
        <f>K70-K71</f>
        <v>60464176</v>
      </c>
      <c r="L73" s="422">
        <f>L70-L71</f>
        <v>5574808</v>
      </c>
      <c r="M73" s="422">
        <f>M70-M71</f>
        <v>11384374</v>
      </c>
      <c r="N73" s="422">
        <v>0</v>
      </c>
      <c r="O73" s="422">
        <v>0</v>
      </c>
      <c r="P73" s="422">
        <v>78462</v>
      </c>
      <c r="Q73" s="2053">
        <f>Q70-Q71</f>
        <v>92200</v>
      </c>
      <c r="R73" s="2053"/>
      <c r="S73" s="173">
        <f>S70-S71</f>
        <v>79594020</v>
      </c>
    </row>
    <row r="74" spans="1:21">
      <c r="A74" s="168" t="s">
        <v>433</v>
      </c>
      <c r="B74" s="2052" t="s">
        <v>456</v>
      </c>
      <c r="C74" s="2052"/>
      <c r="D74" s="171" t="s">
        <v>16</v>
      </c>
      <c r="E74" s="438"/>
      <c r="F74" s="421"/>
      <c r="G74" s="438">
        <v>2025</v>
      </c>
      <c r="H74" s="171"/>
      <c r="I74" s="422">
        <v>0</v>
      </c>
      <c r="J74" s="422">
        <v>0</v>
      </c>
      <c r="K74" s="422">
        <f>K71/K70*100</f>
        <v>63.794990569144638</v>
      </c>
      <c r="L74" s="422">
        <f t="shared" ref="L74:M74" si="3">L71/L70*100</f>
        <v>76.052201555049621</v>
      </c>
      <c r="M74" s="422">
        <f t="shared" si="3"/>
        <v>44.885873353989155</v>
      </c>
      <c r="N74" s="422">
        <v>0</v>
      </c>
      <c r="O74" s="422">
        <v>0</v>
      </c>
      <c r="P74" s="422">
        <v>80.400000000000006</v>
      </c>
      <c r="Q74" s="2053">
        <v>56.4</v>
      </c>
      <c r="R74" s="2053"/>
      <c r="S74" s="173">
        <f>S71/S70*100</f>
        <v>62.734788471262426</v>
      </c>
    </row>
    <row r="75" spans="1:21">
      <c r="A75" s="162"/>
      <c r="B75" s="2258"/>
      <c r="C75" s="2258"/>
      <c r="D75" s="2258"/>
      <c r="E75" s="162"/>
      <c r="F75" s="162"/>
      <c r="G75" s="162"/>
      <c r="H75" s="162"/>
      <c r="I75" s="162"/>
      <c r="J75" s="162"/>
      <c r="K75" s="162"/>
      <c r="L75" s="162"/>
      <c r="M75" s="162"/>
      <c r="N75" s="162"/>
      <c r="O75" s="162"/>
      <c r="P75" s="162"/>
      <c r="Q75" s="162"/>
      <c r="R75" s="162"/>
      <c r="S75" s="162"/>
      <c r="T75" s="162"/>
      <c r="U75" s="162"/>
    </row>
    <row r="76" spans="1:21">
      <c r="A76" s="162"/>
      <c r="B76" s="162"/>
      <c r="C76" s="162"/>
      <c r="D76" s="162"/>
      <c r="E76" s="162"/>
      <c r="F76" s="2260" t="s">
        <v>586</v>
      </c>
      <c r="G76" s="1254" t="s">
        <v>577</v>
      </c>
      <c r="H76" s="2261"/>
      <c r="I76" s="2261"/>
      <c r="J76" s="2268" t="s">
        <v>576</v>
      </c>
      <c r="K76" s="1262" t="s">
        <v>577</v>
      </c>
      <c r="L76" s="2269"/>
      <c r="M76" s="2269"/>
      <c r="N76" s="1263"/>
      <c r="O76" s="162"/>
      <c r="P76" s="162"/>
      <c r="Q76" s="162"/>
      <c r="R76" s="162"/>
      <c r="S76" s="162"/>
      <c r="T76" s="162"/>
      <c r="U76" s="162"/>
    </row>
    <row r="77" spans="1:21">
      <c r="A77" s="162"/>
      <c r="B77" s="162"/>
      <c r="C77" s="162"/>
      <c r="D77" s="162"/>
      <c r="E77" s="162"/>
      <c r="F77" s="2260"/>
      <c r="G77" s="1254" t="s">
        <v>579</v>
      </c>
      <c r="H77" s="2261"/>
      <c r="I77" s="2261"/>
      <c r="J77" s="2268"/>
      <c r="K77" s="1264" t="s">
        <v>579</v>
      </c>
      <c r="L77" s="2261"/>
      <c r="M77" s="2261"/>
      <c r="N77" s="1265"/>
      <c r="O77" s="162"/>
      <c r="P77" s="162"/>
      <c r="Q77" s="162"/>
      <c r="R77" s="162"/>
      <c r="S77" s="162"/>
      <c r="T77" s="162"/>
      <c r="U77" s="162"/>
    </row>
    <row r="78" spans="1:21">
      <c r="A78" s="162"/>
      <c r="B78" s="162"/>
      <c r="C78" s="162"/>
      <c r="D78" s="162"/>
      <c r="E78" s="162"/>
      <c r="F78" s="2260"/>
      <c r="G78" s="1254" t="s">
        <v>580</v>
      </c>
      <c r="H78" s="2261"/>
      <c r="I78" s="2261"/>
      <c r="J78" s="2268"/>
      <c r="K78" s="1266" t="s">
        <v>580</v>
      </c>
      <c r="L78" s="2270"/>
      <c r="M78" s="2270"/>
      <c r="N78" s="1267"/>
      <c r="O78" s="162"/>
      <c r="P78" s="162"/>
      <c r="Q78" s="162"/>
      <c r="R78" s="162"/>
      <c r="S78" s="162"/>
      <c r="T78" s="162"/>
      <c r="U78" s="162"/>
    </row>
    <row r="79" spans="1:21" ht="63.75" customHeight="1">
      <c r="A79" s="162"/>
      <c r="B79" s="162"/>
      <c r="C79" s="2258"/>
      <c r="D79" s="2258"/>
      <c r="E79" s="2258"/>
      <c r="F79" s="162"/>
      <c r="G79" s="162"/>
      <c r="H79" s="162"/>
      <c r="I79" s="162"/>
      <c r="J79" s="162"/>
      <c r="K79" s="162"/>
      <c r="L79" s="162"/>
      <c r="M79" s="162"/>
      <c r="N79" s="162"/>
      <c r="O79" s="162"/>
      <c r="P79" s="162"/>
      <c r="Q79" s="162"/>
      <c r="R79" s="162"/>
      <c r="S79" s="162"/>
      <c r="T79" s="162"/>
      <c r="U79" s="162"/>
    </row>
    <row r="80" spans="1:21">
      <c r="A80" s="2265" t="s">
        <v>78</v>
      </c>
      <c r="B80" s="2265"/>
      <c r="C80" s="2265"/>
      <c r="D80" s="2265"/>
      <c r="E80" s="2265"/>
      <c r="F80" s="2265"/>
      <c r="G80" s="2265"/>
      <c r="H80" s="2265"/>
      <c r="I80" s="2265"/>
      <c r="J80" s="2265"/>
      <c r="K80" s="2265"/>
      <c r="L80" s="2265"/>
      <c r="M80" s="2265"/>
      <c r="N80" s="2265"/>
      <c r="O80" s="2265"/>
      <c r="P80" s="2265"/>
      <c r="Q80" s="2265"/>
      <c r="R80" s="2265"/>
    </row>
    <row r="81" spans="1:18" ht="22.5" customHeight="1">
      <c r="A81" s="2266" t="s">
        <v>582</v>
      </c>
      <c r="B81" s="2266"/>
      <c r="C81" s="2266"/>
      <c r="D81" s="2266"/>
      <c r="E81" s="2266"/>
      <c r="F81" s="2266"/>
      <c r="G81" s="2266"/>
      <c r="H81" s="2266"/>
      <c r="I81" s="2266"/>
      <c r="J81" s="2266"/>
      <c r="K81" s="2266"/>
      <c r="L81" s="2266"/>
      <c r="M81" s="2266"/>
      <c r="N81" s="2266"/>
      <c r="O81" s="2266"/>
      <c r="P81" s="2266"/>
      <c r="Q81" s="2266"/>
      <c r="R81" s="2266"/>
    </row>
    <row r="82" spans="1:18" ht="25.5" customHeight="1" thickBot="1">
      <c r="A82" s="2267" t="s">
        <v>17</v>
      </c>
      <c r="B82" s="2267"/>
      <c r="C82" s="2267"/>
      <c r="D82" s="2267"/>
      <c r="E82" s="2267"/>
      <c r="F82" s="2267"/>
      <c r="G82" s="2267"/>
      <c r="H82" s="2267"/>
      <c r="I82" s="2267"/>
      <c r="J82" s="2267"/>
      <c r="K82" s="2267"/>
      <c r="L82" s="2267"/>
      <c r="M82" s="2267"/>
      <c r="N82" s="2267"/>
      <c r="O82" s="2267"/>
      <c r="P82" s="2267"/>
      <c r="Q82" s="2267"/>
      <c r="R82" s="2267"/>
    </row>
    <row r="83" spans="1:18" ht="23.25" thickTop="1">
      <c r="A83" s="549" t="s">
        <v>475</v>
      </c>
      <c r="B83" s="1796" t="s">
        <v>19</v>
      </c>
      <c r="C83" s="1796"/>
      <c r="D83" s="1796"/>
      <c r="E83" s="550" t="s">
        <v>20</v>
      </c>
      <c r="F83" s="1797" t="s">
        <v>433</v>
      </c>
      <c r="G83" s="1797"/>
      <c r="H83" s="1797"/>
      <c r="I83" s="1797"/>
      <c r="J83" s="1797"/>
      <c r="K83" s="1797"/>
      <c r="L83" s="1797"/>
      <c r="M83" s="1797"/>
      <c r="N83" s="1797"/>
      <c r="O83" s="1797"/>
      <c r="P83" s="1797"/>
      <c r="Q83" s="1797"/>
      <c r="R83" s="1797"/>
    </row>
    <row r="84" spans="1:18">
      <c r="A84" s="551" t="s">
        <v>476</v>
      </c>
      <c r="B84" s="1798" t="s">
        <v>234</v>
      </c>
      <c r="C84" s="1798"/>
      <c r="D84" s="1798"/>
      <c r="E84" s="552" t="s">
        <v>49</v>
      </c>
      <c r="F84" s="1799" t="s">
        <v>456</v>
      </c>
      <c r="G84" s="1799"/>
      <c r="H84" s="1799"/>
      <c r="I84" s="1799"/>
      <c r="J84" s="1799"/>
      <c r="K84" s="1799"/>
      <c r="L84" s="1799"/>
      <c r="M84" s="1799"/>
      <c r="N84" s="1799"/>
      <c r="O84" s="1799"/>
      <c r="P84" s="1799"/>
      <c r="Q84" s="1799"/>
      <c r="R84" s="1799"/>
    </row>
    <row r="85" spans="1:18">
      <c r="A85" s="1791" t="s">
        <v>79</v>
      </c>
      <c r="B85" s="1792" t="s">
        <v>80</v>
      </c>
      <c r="C85" s="1793" t="s">
        <v>81</v>
      </c>
      <c r="D85" s="1794" t="s">
        <v>51</v>
      </c>
      <c r="E85" s="1794"/>
      <c r="F85" s="1794"/>
      <c r="G85" s="1794" t="s">
        <v>82</v>
      </c>
      <c r="H85" s="1794"/>
      <c r="I85" s="1794"/>
      <c r="J85" s="1794" t="s">
        <v>82</v>
      </c>
      <c r="K85" s="1794"/>
      <c r="L85" s="1794"/>
      <c r="M85" s="1794" t="s">
        <v>82</v>
      </c>
      <c r="N85" s="1794"/>
      <c r="O85" s="1794"/>
      <c r="P85" s="1788" t="s">
        <v>83</v>
      </c>
      <c r="Q85" s="1788"/>
      <c r="R85" s="1788"/>
    </row>
    <row r="86" spans="1:18" ht="67.5">
      <c r="A86" s="1791"/>
      <c r="B86" s="1792"/>
      <c r="C86" s="1793"/>
      <c r="D86" s="553" t="s">
        <v>479</v>
      </c>
      <c r="E86" s="554" t="s">
        <v>480</v>
      </c>
      <c r="F86" s="555" t="s">
        <v>481</v>
      </c>
      <c r="G86" s="556" t="s">
        <v>482</v>
      </c>
      <c r="H86" s="554" t="s">
        <v>483</v>
      </c>
      <c r="I86" s="557" t="s">
        <v>484</v>
      </c>
      <c r="J86" s="556" t="s">
        <v>485</v>
      </c>
      <c r="K86" s="554" t="s">
        <v>84</v>
      </c>
      <c r="L86" s="557" t="s">
        <v>85</v>
      </c>
      <c r="M86" s="556" t="s">
        <v>86</v>
      </c>
      <c r="N86" s="554" t="s">
        <v>87</v>
      </c>
      <c r="O86" s="557" t="s">
        <v>88</v>
      </c>
      <c r="P86" s="556" t="s">
        <v>89</v>
      </c>
      <c r="Q86" s="554" t="s">
        <v>90</v>
      </c>
      <c r="R86" s="558" t="s">
        <v>91</v>
      </c>
    </row>
    <row r="87" spans="1:18" ht="15.75" thickBot="1">
      <c r="A87" s="559"/>
      <c r="B87" s="560"/>
      <c r="C87" s="560"/>
      <c r="D87" s="560" t="s">
        <v>440</v>
      </c>
      <c r="E87" s="560" t="s">
        <v>441</v>
      </c>
      <c r="F87" s="560" t="s">
        <v>442</v>
      </c>
      <c r="G87" s="560" t="s">
        <v>443</v>
      </c>
      <c r="H87" s="560" t="s">
        <v>444</v>
      </c>
      <c r="I87" s="560" t="s">
        <v>445</v>
      </c>
      <c r="J87" s="560" t="s">
        <v>486</v>
      </c>
      <c r="K87" s="560" t="s">
        <v>446</v>
      </c>
      <c r="L87" s="560" t="s">
        <v>447</v>
      </c>
      <c r="M87" s="560" t="s">
        <v>487</v>
      </c>
      <c r="N87" s="560" t="s">
        <v>488</v>
      </c>
      <c r="O87" s="560" t="s">
        <v>489</v>
      </c>
      <c r="P87" s="560" t="s">
        <v>490</v>
      </c>
      <c r="Q87" s="560" t="s">
        <v>491</v>
      </c>
      <c r="R87" s="561" t="s">
        <v>492</v>
      </c>
    </row>
    <row r="88" spans="1:18" ht="22.5" customHeight="1" thickTop="1">
      <c r="A88" s="1789" t="s">
        <v>92</v>
      </c>
      <c r="B88" s="1789"/>
      <c r="C88" s="137"/>
      <c r="D88" s="138"/>
      <c r="E88" s="137"/>
      <c r="F88" s="138"/>
      <c r="G88" s="137"/>
      <c r="H88" s="138"/>
      <c r="I88" s="139"/>
      <c r="J88" s="137"/>
      <c r="K88" s="138"/>
      <c r="L88" s="139"/>
      <c r="M88" s="137"/>
      <c r="N88" s="138"/>
      <c r="O88" s="139"/>
      <c r="P88" s="137"/>
      <c r="Q88" s="138"/>
      <c r="R88" s="205"/>
    </row>
    <row r="89" spans="1:18" ht="22.5">
      <c r="A89" s="564" t="s">
        <v>235</v>
      </c>
      <c r="B89" s="565" t="s">
        <v>236</v>
      </c>
      <c r="C89" s="1268" t="s">
        <v>364</v>
      </c>
      <c r="D89" s="566">
        <v>7347</v>
      </c>
      <c r="E89" s="566">
        <v>169489641</v>
      </c>
      <c r="F89" s="566">
        <v>23069</v>
      </c>
      <c r="G89" s="573">
        <v>6880</v>
      </c>
      <c r="H89" s="566">
        <v>201168000</v>
      </c>
      <c r="I89" s="573"/>
      <c r="J89" s="573">
        <v>9100</v>
      </c>
      <c r="K89" s="566">
        <v>201368000</v>
      </c>
      <c r="L89" s="573"/>
      <c r="M89" s="573">
        <v>7882</v>
      </c>
      <c r="N89" s="566">
        <v>128948440</v>
      </c>
      <c r="O89" s="573"/>
      <c r="P89" s="573"/>
      <c r="Q89" s="573"/>
      <c r="R89" s="1269"/>
    </row>
    <row r="90" spans="1:18" ht="25.5" customHeight="1">
      <c r="A90" s="564" t="s">
        <v>237</v>
      </c>
      <c r="B90" s="565" t="s">
        <v>238</v>
      </c>
      <c r="C90" s="1268" t="s">
        <v>365</v>
      </c>
      <c r="D90" s="566">
        <v>0</v>
      </c>
      <c r="E90" s="566">
        <v>99000</v>
      </c>
      <c r="F90" s="566">
        <v>0</v>
      </c>
      <c r="G90" s="573">
        <v>0</v>
      </c>
      <c r="H90" s="566">
        <v>120000</v>
      </c>
      <c r="I90" s="573"/>
      <c r="J90" s="573">
        <v>0</v>
      </c>
      <c r="K90" s="566">
        <v>120000</v>
      </c>
      <c r="L90" s="573"/>
      <c r="M90" s="573">
        <v>0</v>
      </c>
      <c r="N90" s="566">
        <v>29985</v>
      </c>
      <c r="O90" s="573"/>
      <c r="P90" s="573"/>
      <c r="Q90" s="573"/>
      <c r="R90" s="1269"/>
    </row>
    <row r="91" spans="1:18" ht="22.5">
      <c r="A91" s="564" t="s">
        <v>239</v>
      </c>
      <c r="B91" s="565" t="s">
        <v>240</v>
      </c>
      <c r="C91" s="1268" t="s">
        <v>365</v>
      </c>
      <c r="D91" s="566">
        <v>621</v>
      </c>
      <c r="E91" s="566">
        <v>6340269</v>
      </c>
      <c r="F91" s="566">
        <v>10210</v>
      </c>
      <c r="G91" s="573">
        <v>790</v>
      </c>
      <c r="H91" s="566">
        <v>7100000</v>
      </c>
      <c r="I91" s="573"/>
      <c r="J91" s="573">
        <v>790</v>
      </c>
      <c r="K91" s="566">
        <v>7100000</v>
      </c>
      <c r="L91" s="573"/>
      <c r="M91" s="573">
        <v>672</v>
      </c>
      <c r="N91" s="566">
        <v>3482849</v>
      </c>
      <c r="O91" s="573"/>
      <c r="P91" s="573"/>
      <c r="Q91" s="573"/>
      <c r="R91" s="1269"/>
    </row>
    <row r="92" spans="1:18" ht="22.5">
      <c r="A92" s="564" t="s">
        <v>241</v>
      </c>
      <c r="B92" s="565" t="s">
        <v>242</v>
      </c>
      <c r="C92" s="1268" t="s">
        <v>365</v>
      </c>
      <c r="D92" s="566">
        <v>268</v>
      </c>
      <c r="E92" s="566">
        <v>2696070</v>
      </c>
      <c r="F92" s="566">
        <v>10060</v>
      </c>
      <c r="G92" s="573">
        <v>186</v>
      </c>
      <c r="H92" s="566">
        <v>3000000</v>
      </c>
      <c r="I92" s="573"/>
      <c r="J92" s="573">
        <v>300</v>
      </c>
      <c r="K92" s="566">
        <v>3000000</v>
      </c>
      <c r="L92" s="573"/>
      <c r="M92" s="573">
        <v>284</v>
      </c>
      <c r="N92" s="566">
        <v>1532706</v>
      </c>
      <c r="O92" s="573"/>
      <c r="P92" s="573"/>
      <c r="Q92" s="573"/>
      <c r="R92" s="1269"/>
    </row>
    <row r="93" spans="1:18">
      <c r="A93" s="564" t="s">
        <v>243</v>
      </c>
      <c r="B93" s="565" t="s">
        <v>244</v>
      </c>
      <c r="C93" s="1268" t="s">
        <v>95</v>
      </c>
      <c r="D93" s="566">
        <v>0</v>
      </c>
      <c r="E93" s="566">
        <v>1684440</v>
      </c>
      <c r="F93" s="566">
        <v>0</v>
      </c>
      <c r="G93" s="573">
        <v>0</v>
      </c>
      <c r="H93" s="566">
        <v>2000000</v>
      </c>
      <c r="I93" s="573"/>
      <c r="J93" s="573">
        <v>0</v>
      </c>
      <c r="K93" s="566">
        <v>2000000</v>
      </c>
      <c r="L93" s="573"/>
      <c r="M93" s="573">
        <v>0</v>
      </c>
      <c r="N93" s="566">
        <v>0</v>
      </c>
      <c r="O93" s="573"/>
      <c r="P93" s="573"/>
      <c r="Q93" s="573"/>
      <c r="R93" s="1269"/>
    </row>
    <row r="94" spans="1:18">
      <c r="A94" s="564" t="s">
        <v>97</v>
      </c>
      <c r="B94" s="565" t="s">
        <v>6</v>
      </c>
      <c r="C94" s="1268"/>
      <c r="D94" s="566"/>
      <c r="E94" s="566">
        <v>180597420</v>
      </c>
      <c r="F94" s="566"/>
      <c r="G94" s="573"/>
      <c r="H94" s="566">
        <v>213388000</v>
      </c>
      <c r="I94" s="573"/>
      <c r="J94" s="573"/>
      <c r="K94" s="566">
        <v>213588000</v>
      </c>
      <c r="L94" s="573"/>
      <c r="M94" s="573"/>
      <c r="N94" s="566">
        <v>133993980</v>
      </c>
      <c r="O94" s="573"/>
      <c r="P94" s="573"/>
      <c r="Q94" s="573"/>
      <c r="R94" s="1269"/>
    </row>
    <row r="95" spans="1:18" ht="53.25" customHeight="1" thickBot="1">
      <c r="A95" s="1789" t="s">
        <v>98</v>
      </c>
      <c r="B95" s="1789"/>
      <c r="C95" s="137"/>
      <c r="D95" s="138"/>
      <c r="E95" s="137"/>
      <c r="F95" s="138"/>
      <c r="G95" s="137"/>
      <c r="H95" s="138"/>
      <c r="I95" s="139"/>
      <c r="J95" s="137"/>
      <c r="K95" s="138"/>
      <c r="L95" s="139"/>
      <c r="M95" s="137"/>
      <c r="N95" s="1270"/>
      <c r="O95" s="139"/>
      <c r="P95" s="137"/>
      <c r="Q95" s="138"/>
      <c r="R95" s="205"/>
    </row>
    <row r="96" spans="1:18" ht="15.75" thickTop="1">
      <c r="A96" s="2262"/>
      <c r="B96" s="2262"/>
      <c r="C96" s="2262"/>
      <c r="D96" s="2262"/>
      <c r="E96" s="2262"/>
      <c r="F96" s="2262"/>
      <c r="G96" s="2262"/>
      <c r="H96" s="2262"/>
      <c r="I96" s="2262"/>
      <c r="J96" s="2262"/>
      <c r="K96" s="2262"/>
      <c r="L96" s="2262"/>
      <c r="M96" s="2262"/>
      <c r="N96" s="2262"/>
      <c r="O96" s="2262"/>
      <c r="P96" s="2262"/>
      <c r="Q96" s="2262"/>
      <c r="R96" s="2262"/>
    </row>
    <row r="97" spans="1:21">
      <c r="A97" s="1271"/>
      <c r="B97" s="1272"/>
      <c r="C97" s="1272"/>
      <c r="D97" s="1272"/>
      <c r="E97" s="1272"/>
      <c r="F97" s="1272"/>
      <c r="G97" s="1272"/>
      <c r="H97" s="1272"/>
      <c r="I97" s="1272"/>
      <c r="J97" s="1272"/>
      <c r="K97" s="1272"/>
      <c r="L97" s="1272"/>
      <c r="M97" s="1272"/>
      <c r="N97" s="1272"/>
      <c r="O97" s="1272"/>
      <c r="P97" s="1272"/>
      <c r="Q97" s="1272"/>
      <c r="R97" s="1272"/>
    </row>
    <row r="98" spans="1:21" ht="36" customHeight="1">
      <c r="A98" s="1272"/>
      <c r="B98" s="1272"/>
      <c r="C98" s="2263" t="s">
        <v>586</v>
      </c>
      <c r="D98" s="2263"/>
      <c r="E98" s="1273" t="s">
        <v>577</v>
      </c>
      <c r="F98" s="2264"/>
      <c r="G98" s="2264"/>
      <c r="H98" s="2263" t="s">
        <v>576</v>
      </c>
      <c r="I98" s="2263"/>
      <c r="J98" s="1273" t="s">
        <v>577</v>
      </c>
      <c r="K98" s="2264"/>
      <c r="L98" s="2264"/>
      <c r="M98" s="1272"/>
      <c r="N98" s="1272"/>
      <c r="O98" s="1272"/>
      <c r="P98" s="1272"/>
      <c r="Q98" s="1272"/>
      <c r="R98" s="1272"/>
    </row>
    <row r="99" spans="1:21" ht="36" customHeight="1">
      <c r="A99" s="1272"/>
      <c r="B99" s="1272"/>
      <c r="C99" s="2263"/>
      <c r="D99" s="2263"/>
      <c r="E99" s="1273" t="s">
        <v>579</v>
      </c>
      <c r="F99" s="2264"/>
      <c r="G99" s="2264"/>
      <c r="H99" s="2263"/>
      <c r="I99" s="2263"/>
      <c r="J99" s="1273" t="s">
        <v>579</v>
      </c>
      <c r="K99" s="2264"/>
      <c r="L99" s="2264"/>
      <c r="M99" s="1272"/>
      <c r="N99" s="1272"/>
      <c r="O99" s="1272"/>
      <c r="P99" s="1272"/>
      <c r="Q99" s="1272"/>
      <c r="R99" s="1272"/>
    </row>
    <row r="100" spans="1:21" ht="36" customHeight="1">
      <c r="A100" s="1272"/>
      <c r="B100" s="1272"/>
      <c r="C100" s="2263"/>
      <c r="D100" s="2263"/>
      <c r="E100" s="1273" t="s">
        <v>580</v>
      </c>
      <c r="F100" s="2264"/>
      <c r="G100" s="2264"/>
      <c r="H100" s="2263"/>
      <c r="I100" s="2263"/>
      <c r="J100" s="1273" t="s">
        <v>580</v>
      </c>
      <c r="K100" s="2264"/>
      <c r="L100" s="2264"/>
      <c r="M100" s="1272"/>
      <c r="N100" s="1272"/>
      <c r="O100" s="1272"/>
      <c r="P100" s="1272"/>
      <c r="Q100" s="1272"/>
      <c r="R100" s="1272"/>
    </row>
    <row r="101" spans="1:21" ht="36" customHeight="1">
      <c r="A101" s="1274"/>
      <c r="B101" s="1274"/>
      <c r="C101" s="1274"/>
      <c r="D101" s="1274"/>
      <c r="E101" s="1274"/>
      <c r="F101" s="1274"/>
      <c r="G101" s="1274"/>
      <c r="H101" s="1274"/>
      <c r="I101" s="1274"/>
      <c r="J101" s="1274"/>
      <c r="K101" s="1274"/>
      <c r="L101" s="1274"/>
      <c r="M101" s="1274"/>
      <c r="N101" s="1274"/>
      <c r="O101" s="1274"/>
      <c r="P101" s="1274"/>
      <c r="Q101" s="1274"/>
      <c r="R101" s="1274"/>
    </row>
    <row r="102" spans="1:21" ht="36" customHeight="1">
      <c r="A102" s="162"/>
      <c r="B102" s="162"/>
      <c r="C102" s="2062" t="s">
        <v>146</v>
      </c>
      <c r="D102" s="2062"/>
      <c r="E102" s="2062"/>
      <c r="F102" s="2062"/>
      <c r="G102" s="2062"/>
      <c r="H102" s="2062"/>
      <c r="I102" s="2062"/>
      <c r="J102" s="2062"/>
      <c r="K102" s="2062"/>
      <c r="L102" s="2062"/>
      <c r="M102" s="2062"/>
      <c r="N102" s="2062"/>
      <c r="O102" s="2062"/>
      <c r="P102" s="2062"/>
      <c r="Q102" s="2062"/>
      <c r="R102" s="2062"/>
      <c r="S102" s="2062"/>
      <c r="T102" s="2062"/>
      <c r="U102" s="2062"/>
    </row>
    <row r="103" spans="1:21" ht="36" customHeight="1" thickBot="1">
      <c r="A103" s="162"/>
      <c r="B103" s="162"/>
      <c r="C103" s="2078" t="s">
        <v>583</v>
      </c>
      <c r="D103" s="2078"/>
      <c r="E103" s="2078"/>
      <c r="F103" s="2078"/>
      <c r="G103" s="2078"/>
      <c r="H103" s="2078"/>
      <c r="I103" s="2078"/>
      <c r="J103" s="2078"/>
      <c r="K103" s="2078"/>
      <c r="L103" s="2078"/>
      <c r="M103" s="2078"/>
      <c r="N103" s="2078"/>
      <c r="O103" s="2078"/>
      <c r="P103" s="2078"/>
      <c r="Q103" s="2078"/>
      <c r="R103" s="2078"/>
      <c r="S103" s="2078"/>
      <c r="T103" s="2078"/>
      <c r="U103" s="2078"/>
    </row>
    <row r="104" spans="1:21" ht="36" customHeight="1" thickTop="1" thickBot="1">
      <c r="A104" s="2079" t="s">
        <v>0</v>
      </c>
      <c r="B104" s="2080" t="s">
        <v>28</v>
      </c>
      <c r="C104" s="2080" t="s">
        <v>45</v>
      </c>
      <c r="D104" s="2080" t="s">
        <v>147</v>
      </c>
      <c r="E104" s="2081" t="s">
        <v>80</v>
      </c>
      <c r="F104" s="2081"/>
      <c r="G104" s="2080" t="s">
        <v>46</v>
      </c>
      <c r="H104" s="2080" t="s">
        <v>148</v>
      </c>
      <c r="I104" s="2054" t="s">
        <v>5</v>
      </c>
      <c r="J104" s="2054"/>
      <c r="K104" s="2054"/>
      <c r="L104" s="2054"/>
      <c r="M104" s="2054"/>
      <c r="N104" s="2054"/>
      <c r="O104" s="2054"/>
      <c r="P104" s="2054"/>
      <c r="Q104" s="2054"/>
      <c r="R104" s="2054"/>
      <c r="S104" s="2054"/>
    </row>
    <row r="105" spans="1:21" ht="36" customHeight="1" thickTop="1" thickBot="1">
      <c r="A105" s="2079"/>
      <c r="B105" s="2080"/>
      <c r="C105" s="2080"/>
      <c r="D105" s="2080"/>
      <c r="E105" s="2081"/>
      <c r="F105" s="2081"/>
      <c r="G105" s="2080"/>
      <c r="H105" s="2080"/>
      <c r="I105" s="2055" t="s">
        <v>6</v>
      </c>
      <c r="J105" s="424" t="s">
        <v>464</v>
      </c>
      <c r="K105" s="424" t="s">
        <v>465</v>
      </c>
      <c r="L105" s="424" t="s">
        <v>457</v>
      </c>
      <c r="M105" s="424" t="s">
        <v>458</v>
      </c>
      <c r="N105" s="424" t="s">
        <v>459</v>
      </c>
      <c r="O105" s="2056" t="s">
        <v>460</v>
      </c>
      <c r="P105" s="2056"/>
      <c r="Q105" s="424" t="s">
        <v>461</v>
      </c>
      <c r="R105" s="424" t="s">
        <v>462</v>
      </c>
      <c r="S105" s="164" t="s">
        <v>463</v>
      </c>
    </row>
    <row r="106" spans="1:21" ht="36" customHeight="1" thickTop="1">
      <c r="A106" s="2079"/>
      <c r="B106" s="2080"/>
      <c r="C106" s="2080"/>
      <c r="D106" s="2080"/>
      <c r="E106" s="2081"/>
      <c r="F106" s="2081"/>
      <c r="G106" s="2080"/>
      <c r="H106" s="2080"/>
      <c r="I106" s="2055"/>
      <c r="J106" s="425" t="s">
        <v>467</v>
      </c>
      <c r="K106" s="425" t="s">
        <v>468</v>
      </c>
      <c r="L106" s="425" t="s">
        <v>8</v>
      </c>
      <c r="M106" s="425" t="s">
        <v>469</v>
      </c>
      <c r="N106" s="425" t="s">
        <v>470</v>
      </c>
      <c r="O106" s="2057" t="s">
        <v>471</v>
      </c>
      <c r="P106" s="2057"/>
      <c r="Q106" s="425" t="s">
        <v>472</v>
      </c>
      <c r="R106" s="425" t="s">
        <v>473</v>
      </c>
      <c r="S106" s="213" t="s">
        <v>149</v>
      </c>
    </row>
    <row r="107" spans="1:21" ht="24.95" customHeight="1">
      <c r="A107" s="168" t="s">
        <v>433</v>
      </c>
      <c r="B107" s="438" t="s">
        <v>456</v>
      </c>
      <c r="C107" s="421" t="s">
        <v>234</v>
      </c>
      <c r="D107" s="438" t="s">
        <v>235</v>
      </c>
      <c r="E107" s="2063" t="s">
        <v>236</v>
      </c>
      <c r="F107" s="2063"/>
      <c r="G107" s="171" t="s">
        <v>11</v>
      </c>
      <c r="H107" s="214">
        <v>6880</v>
      </c>
      <c r="I107" s="422">
        <v>201168000</v>
      </c>
      <c r="J107" s="422">
        <v>0</v>
      </c>
      <c r="K107" s="422">
        <v>0</v>
      </c>
      <c r="L107" s="422">
        <v>167005000</v>
      </c>
      <c r="M107" s="422">
        <v>23279000</v>
      </c>
      <c r="N107" s="422">
        <v>10484000</v>
      </c>
      <c r="O107" s="2053">
        <v>0</v>
      </c>
      <c r="P107" s="2053"/>
      <c r="Q107" s="422">
        <v>0</v>
      </c>
      <c r="R107" s="422">
        <v>400000</v>
      </c>
      <c r="S107" s="173">
        <v>0</v>
      </c>
    </row>
    <row r="108" spans="1:21" ht="24.95" customHeight="1">
      <c r="A108" s="168" t="s">
        <v>433</v>
      </c>
      <c r="B108" s="438" t="s">
        <v>456</v>
      </c>
      <c r="C108" s="421" t="s">
        <v>234</v>
      </c>
      <c r="D108" s="438" t="s">
        <v>235</v>
      </c>
      <c r="E108" s="2063" t="s">
        <v>236</v>
      </c>
      <c r="F108" s="2063"/>
      <c r="G108" s="171" t="s">
        <v>12</v>
      </c>
      <c r="H108" s="214">
        <v>9100</v>
      </c>
      <c r="I108" s="422">
        <v>201368000</v>
      </c>
      <c r="J108" s="422">
        <v>0</v>
      </c>
      <c r="K108" s="422">
        <v>0</v>
      </c>
      <c r="L108" s="422">
        <v>167005000</v>
      </c>
      <c r="M108" s="422">
        <v>23279000</v>
      </c>
      <c r="N108" s="422">
        <v>10436000</v>
      </c>
      <c r="O108" s="2053">
        <v>0</v>
      </c>
      <c r="P108" s="2053"/>
      <c r="Q108" s="422">
        <v>0</v>
      </c>
      <c r="R108" s="422">
        <v>400000</v>
      </c>
      <c r="S108" s="173">
        <v>248000</v>
      </c>
    </row>
    <row r="109" spans="1:21" ht="24.95" customHeight="1">
      <c r="A109" s="168" t="s">
        <v>433</v>
      </c>
      <c r="B109" s="438" t="s">
        <v>456</v>
      </c>
      <c r="C109" s="421" t="s">
        <v>234</v>
      </c>
      <c r="D109" s="438" t="s">
        <v>235</v>
      </c>
      <c r="E109" s="2063" t="s">
        <v>236</v>
      </c>
      <c r="F109" s="2063"/>
      <c r="G109" s="171" t="s">
        <v>13</v>
      </c>
      <c r="H109" s="214">
        <v>7882</v>
      </c>
      <c r="I109" s="422">
        <v>128948440</v>
      </c>
      <c r="J109" s="422">
        <v>0</v>
      </c>
      <c r="K109" s="422">
        <v>0</v>
      </c>
      <c r="L109" s="422">
        <v>106540824</v>
      </c>
      <c r="M109" s="422">
        <v>17704192</v>
      </c>
      <c r="N109" s="422">
        <v>4226086</v>
      </c>
      <c r="O109" s="2053">
        <v>0</v>
      </c>
      <c r="P109" s="2053"/>
      <c r="Q109" s="422">
        <v>0</v>
      </c>
      <c r="R109" s="422">
        <v>321538</v>
      </c>
      <c r="S109" s="173">
        <v>155800</v>
      </c>
    </row>
    <row r="110" spans="1:21" ht="24.95" customHeight="1">
      <c r="A110" s="168" t="s">
        <v>433</v>
      </c>
      <c r="B110" s="438" t="s">
        <v>456</v>
      </c>
      <c r="C110" s="421" t="s">
        <v>234</v>
      </c>
      <c r="D110" s="438" t="s">
        <v>237</v>
      </c>
      <c r="E110" s="2063" t="s">
        <v>238</v>
      </c>
      <c r="F110" s="2063"/>
      <c r="G110" s="171" t="s">
        <v>11</v>
      </c>
      <c r="H110" s="214">
        <v>0</v>
      </c>
      <c r="I110" s="422">
        <v>120000</v>
      </c>
      <c r="J110" s="422">
        <v>0</v>
      </c>
      <c r="K110" s="422">
        <v>0</v>
      </c>
      <c r="L110" s="422">
        <v>0</v>
      </c>
      <c r="M110" s="422">
        <v>0</v>
      </c>
      <c r="N110" s="422">
        <v>120000</v>
      </c>
      <c r="O110" s="2053">
        <v>0</v>
      </c>
      <c r="P110" s="2053"/>
      <c r="Q110" s="422">
        <v>0</v>
      </c>
      <c r="R110" s="422">
        <v>0</v>
      </c>
      <c r="S110" s="173">
        <v>0</v>
      </c>
    </row>
    <row r="111" spans="1:21" ht="24.95" customHeight="1">
      <c r="A111" s="168" t="s">
        <v>433</v>
      </c>
      <c r="B111" s="438" t="s">
        <v>456</v>
      </c>
      <c r="C111" s="421" t="s">
        <v>234</v>
      </c>
      <c r="D111" s="438" t="s">
        <v>237</v>
      </c>
      <c r="E111" s="2063" t="s">
        <v>238</v>
      </c>
      <c r="F111" s="2063"/>
      <c r="G111" s="171" t="s">
        <v>12</v>
      </c>
      <c r="H111" s="214">
        <v>0</v>
      </c>
      <c r="I111" s="422">
        <v>120000</v>
      </c>
      <c r="J111" s="422">
        <v>0</v>
      </c>
      <c r="K111" s="422">
        <v>0</v>
      </c>
      <c r="L111" s="422">
        <v>0</v>
      </c>
      <c r="M111" s="422">
        <v>0</v>
      </c>
      <c r="N111" s="422">
        <v>120000</v>
      </c>
      <c r="O111" s="2053">
        <v>0</v>
      </c>
      <c r="P111" s="2053"/>
      <c r="Q111" s="422">
        <v>0</v>
      </c>
      <c r="R111" s="422">
        <v>0</v>
      </c>
      <c r="S111" s="173">
        <v>0</v>
      </c>
    </row>
    <row r="112" spans="1:21" ht="24.95" customHeight="1">
      <c r="A112" s="168" t="s">
        <v>433</v>
      </c>
      <c r="B112" s="438" t="s">
        <v>456</v>
      </c>
      <c r="C112" s="421" t="s">
        <v>234</v>
      </c>
      <c r="D112" s="438" t="s">
        <v>237</v>
      </c>
      <c r="E112" s="2063" t="s">
        <v>238</v>
      </c>
      <c r="F112" s="2063"/>
      <c r="G112" s="171" t="s">
        <v>13</v>
      </c>
      <c r="H112" s="214">
        <v>0</v>
      </c>
      <c r="I112" s="422">
        <v>29985</v>
      </c>
      <c r="J112" s="422">
        <v>0</v>
      </c>
      <c r="K112" s="422">
        <v>0</v>
      </c>
      <c r="L112" s="422">
        <v>0</v>
      </c>
      <c r="M112" s="422">
        <v>0</v>
      </c>
      <c r="N112" s="422">
        <v>29985</v>
      </c>
      <c r="O112" s="2053">
        <v>0</v>
      </c>
      <c r="P112" s="2053"/>
      <c r="Q112" s="422">
        <v>0</v>
      </c>
      <c r="R112" s="422">
        <v>0</v>
      </c>
      <c r="S112" s="173">
        <v>0</v>
      </c>
    </row>
    <row r="113" spans="1:21" ht="24.95" customHeight="1">
      <c r="A113" s="168" t="s">
        <v>433</v>
      </c>
      <c r="B113" s="438" t="s">
        <v>456</v>
      </c>
      <c r="C113" s="421" t="s">
        <v>234</v>
      </c>
      <c r="D113" s="438" t="s">
        <v>239</v>
      </c>
      <c r="E113" s="2063" t="s">
        <v>240</v>
      </c>
      <c r="F113" s="2063"/>
      <c r="G113" s="171" t="s">
        <v>11</v>
      </c>
      <c r="H113" s="214">
        <v>790</v>
      </c>
      <c r="I113" s="422">
        <v>7100000</v>
      </c>
      <c r="J113" s="422">
        <v>0</v>
      </c>
      <c r="K113" s="422">
        <v>0</v>
      </c>
      <c r="L113" s="422">
        <v>0</v>
      </c>
      <c r="M113" s="422">
        <v>0</v>
      </c>
      <c r="N113" s="422">
        <v>7100000</v>
      </c>
      <c r="O113" s="2053">
        <v>0</v>
      </c>
      <c r="P113" s="2053"/>
      <c r="Q113" s="422">
        <v>0</v>
      </c>
      <c r="R113" s="422">
        <v>0</v>
      </c>
      <c r="S113" s="173">
        <v>0</v>
      </c>
    </row>
    <row r="114" spans="1:21" ht="24.95" customHeight="1">
      <c r="A114" s="168" t="s">
        <v>433</v>
      </c>
      <c r="B114" s="438" t="s">
        <v>456</v>
      </c>
      <c r="C114" s="421" t="s">
        <v>234</v>
      </c>
      <c r="D114" s="438" t="s">
        <v>239</v>
      </c>
      <c r="E114" s="2063" t="s">
        <v>240</v>
      </c>
      <c r="F114" s="2063"/>
      <c r="G114" s="171" t="s">
        <v>12</v>
      </c>
      <c r="H114" s="214">
        <v>790</v>
      </c>
      <c r="I114" s="422">
        <v>7100000</v>
      </c>
      <c r="J114" s="422">
        <v>0</v>
      </c>
      <c r="K114" s="422">
        <v>0</v>
      </c>
      <c r="L114" s="422">
        <v>0</v>
      </c>
      <c r="M114" s="422">
        <v>0</v>
      </c>
      <c r="N114" s="422">
        <v>7100000</v>
      </c>
      <c r="O114" s="2053">
        <v>0</v>
      </c>
      <c r="P114" s="2053"/>
      <c r="Q114" s="422">
        <v>0</v>
      </c>
      <c r="R114" s="422">
        <v>0</v>
      </c>
      <c r="S114" s="173">
        <v>0</v>
      </c>
    </row>
    <row r="115" spans="1:21" ht="24.95" customHeight="1">
      <c r="A115" s="168" t="s">
        <v>433</v>
      </c>
      <c r="B115" s="438" t="s">
        <v>456</v>
      </c>
      <c r="C115" s="421" t="s">
        <v>234</v>
      </c>
      <c r="D115" s="438" t="s">
        <v>239</v>
      </c>
      <c r="E115" s="2063" t="s">
        <v>240</v>
      </c>
      <c r="F115" s="2063"/>
      <c r="G115" s="171" t="s">
        <v>13</v>
      </c>
      <c r="H115" s="214">
        <v>672</v>
      </c>
      <c r="I115" s="422">
        <v>3485439</v>
      </c>
      <c r="J115" s="422">
        <v>0</v>
      </c>
      <c r="K115" s="422">
        <v>0</v>
      </c>
      <c r="L115" s="422">
        <v>0</v>
      </c>
      <c r="M115" s="422">
        <v>0</v>
      </c>
      <c r="N115" s="422">
        <v>3485439</v>
      </c>
      <c r="O115" s="2053">
        <v>0</v>
      </c>
      <c r="P115" s="2053"/>
      <c r="Q115" s="422">
        <v>0</v>
      </c>
      <c r="R115" s="422">
        <v>0</v>
      </c>
      <c r="S115" s="173">
        <v>0</v>
      </c>
    </row>
    <row r="116" spans="1:21" ht="24.95" customHeight="1">
      <c r="A116" s="168" t="s">
        <v>433</v>
      </c>
      <c r="B116" s="438" t="s">
        <v>456</v>
      </c>
      <c r="C116" s="421" t="s">
        <v>234</v>
      </c>
      <c r="D116" s="438" t="s">
        <v>241</v>
      </c>
      <c r="E116" s="2063" t="s">
        <v>242</v>
      </c>
      <c r="F116" s="2063"/>
      <c r="G116" s="171" t="s">
        <v>11</v>
      </c>
      <c r="H116" s="214">
        <v>186</v>
      </c>
      <c r="I116" s="422">
        <v>3000000</v>
      </c>
      <c r="J116" s="422">
        <v>0</v>
      </c>
      <c r="K116" s="422">
        <v>0</v>
      </c>
      <c r="L116" s="422">
        <v>0</v>
      </c>
      <c r="M116" s="422">
        <v>0</v>
      </c>
      <c r="N116" s="422">
        <v>3000000</v>
      </c>
      <c r="O116" s="2053">
        <v>0</v>
      </c>
      <c r="P116" s="2053"/>
      <c r="Q116" s="422">
        <v>0</v>
      </c>
      <c r="R116" s="422">
        <v>0</v>
      </c>
      <c r="S116" s="173">
        <v>0</v>
      </c>
    </row>
    <row r="117" spans="1:21" ht="24.95" customHeight="1">
      <c r="A117" s="168" t="s">
        <v>433</v>
      </c>
      <c r="B117" s="438" t="s">
        <v>456</v>
      </c>
      <c r="C117" s="421" t="s">
        <v>234</v>
      </c>
      <c r="D117" s="438" t="s">
        <v>241</v>
      </c>
      <c r="E117" s="2063" t="s">
        <v>242</v>
      </c>
      <c r="F117" s="2063"/>
      <c r="G117" s="171" t="s">
        <v>12</v>
      </c>
      <c r="H117" s="214">
        <v>300</v>
      </c>
      <c r="I117" s="422">
        <v>3000000</v>
      </c>
      <c r="J117" s="422">
        <v>0</v>
      </c>
      <c r="K117" s="422">
        <v>0</v>
      </c>
      <c r="L117" s="422">
        <v>0</v>
      </c>
      <c r="M117" s="422">
        <v>0</v>
      </c>
      <c r="N117" s="422">
        <v>3000000</v>
      </c>
      <c r="O117" s="2053">
        <v>0</v>
      </c>
      <c r="P117" s="2053"/>
      <c r="Q117" s="422">
        <v>0</v>
      </c>
      <c r="R117" s="422">
        <v>0</v>
      </c>
      <c r="S117" s="173">
        <v>0</v>
      </c>
    </row>
    <row r="118" spans="1:21" ht="24.95" customHeight="1">
      <c r="A118" s="168" t="s">
        <v>433</v>
      </c>
      <c r="B118" s="438" t="s">
        <v>456</v>
      </c>
      <c r="C118" s="421" t="s">
        <v>234</v>
      </c>
      <c r="D118" s="438" t="s">
        <v>241</v>
      </c>
      <c r="E118" s="2063" t="s">
        <v>242</v>
      </c>
      <c r="F118" s="2063"/>
      <c r="G118" s="171" t="s">
        <v>13</v>
      </c>
      <c r="H118" s="214">
        <v>284</v>
      </c>
      <c r="I118" s="422">
        <v>1530116</v>
      </c>
      <c r="J118" s="422">
        <v>0</v>
      </c>
      <c r="K118" s="422">
        <v>0</v>
      </c>
      <c r="L118" s="422">
        <v>0</v>
      </c>
      <c r="M118" s="422">
        <v>0</v>
      </c>
      <c r="N118" s="422">
        <v>1530116</v>
      </c>
      <c r="O118" s="2053">
        <v>0</v>
      </c>
      <c r="P118" s="2053"/>
      <c r="Q118" s="422">
        <v>0</v>
      </c>
      <c r="R118" s="422">
        <v>0</v>
      </c>
      <c r="S118" s="173">
        <v>0</v>
      </c>
    </row>
    <row r="119" spans="1:21" ht="24.95" customHeight="1">
      <c r="A119" s="168" t="s">
        <v>433</v>
      </c>
      <c r="B119" s="438" t="s">
        <v>456</v>
      </c>
      <c r="C119" s="421" t="s">
        <v>234</v>
      </c>
      <c r="D119" s="438" t="s">
        <v>243</v>
      </c>
      <c r="E119" s="2063" t="s">
        <v>244</v>
      </c>
      <c r="F119" s="2063"/>
      <c r="G119" s="171" t="s">
        <v>11</v>
      </c>
      <c r="H119" s="214"/>
      <c r="I119" s="422">
        <v>2000000</v>
      </c>
      <c r="J119" s="422">
        <v>0</v>
      </c>
      <c r="K119" s="422">
        <v>2000000</v>
      </c>
      <c r="L119" s="422">
        <v>0</v>
      </c>
      <c r="M119" s="422">
        <v>0</v>
      </c>
      <c r="N119" s="422">
        <v>0</v>
      </c>
      <c r="O119" s="2053">
        <v>0</v>
      </c>
      <c r="P119" s="2053"/>
      <c r="Q119" s="422">
        <v>0</v>
      </c>
      <c r="R119" s="422">
        <v>0</v>
      </c>
      <c r="S119" s="173">
        <v>0</v>
      </c>
    </row>
    <row r="120" spans="1:21" ht="24.95" customHeight="1">
      <c r="A120" s="168" t="s">
        <v>433</v>
      </c>
      <c r="B120" s="438" t="s">
        <v>456</v>
      </c>
      <c r="C120" s="421" t="s">
        <v>234</v>
      </c>
      <c r="D120" s="438" t="s">
        <v>243</v>
      </c>
      <c r="E120" s="2063" t="s">
        <v>244</v>
      </c>
      <c r="F120" s="2063"/>
      <c r="G120" s="171" t="s">
        <v>12</v>
      </c>
      <c r="H120" s="214"/>
      <c r="I120" s="422">
        <v>2000000</v>
      </c>
      <c r="J120" s="422">
        <v>0</v>
      </c>
      <c r="K120" s="422">
        <v>2000000</v>
      </c>
      <c r="L120" s="422">
        <v>0</v>
      </c>
      <c r="M120" s="422">
        <v>0</v>
      </c>
      <c r="N120" s="422">
        <v>0</v>
      </c>
      <c r="O120" s="2053">
        <v>0</v>
      </c>
      <c r="P120" s="2053"/>
      <c r="Q120" s="422">
        <v>0</v>
      </c>
      <c r="R120" s="422">
        <v>0</v>
      </c>
      <c r="S120" s="173">
        <v>0</v>
      </c>
    </row>
    <row r="121" spans="1:21" ht="24.95" customHeight="1">
      <c r="A121" s="168" t="s">
        <v>433</v>
      </c>
      <c r="B121" s="438" t="s">
        <v>456</v>
      </c>
      <c r="C121" s="421" t="s">
        <v>234</v>
      </c>
      <c r="D121" s="438" t="s">
        <v>243</v>
      </c>
      <c r="E121" s="2063" t="s">
        <v>244</v>
      </c>
      <c r="F121" s="2063"/>
      <c r="G121" s="171" t="s">
        <v>13</v>
      </c>
      <c r="H121" s="214">
        <v>0</v>
      </c>
      <c r="I121" s="422">
        <v>0</v>
      </c>
      <c r="J121" s="422">
        <v>0</v>
      </c>
      <c r="K121" s="422">
        <v>0</v>
      </c>
      <c r="L121" s="422">
        <v>0</v>
      </c>
      <c r="M121" s="422">
        <v>0</v>
      </c>
      <c r="N121" s="422">
        <v>0</v>
      </c>
      <c r="O121" s="2053">
        <v>0</v>
      </c>
      <c r="P121" s="2053"/>
      <c r="Q121" s="422">
        <v>0</v>
      </c>
      <c r="R121" s="422">
        <v>0</v>
      </c>
      <c r="S121" s="173">
        <v>0</v>
      </c>
    </row>
    <row r="122" spans="1:21" ht="24.95" customHeight="1">
      <c r="A122" s="168"/>
      <c r="B122" s="438"/>
      <c r="C122" s="421"/>
      <c r="D122" s="438"/>
      <c r="E122" s="2063" t="s">
        <v>150</v>
      </c>
      <c r="F122" s="2063"/>
      <c r="G122" s="171" t="s">
        <v>11</v>
      </c>
      <c r="H122" s="214"/>
      <c r="I122" s="422">
        <v>213388000</v>
      </c>
      <c r="J122" s="422">
        <v>0</v>
      </c>
      <c r="K122" s="422">
        <v>2000000</v>
      </c>
      <c r="L122" s="422">
        <v>167005000</v>
      </c>
      <c r="M122" s="422">
        <v>23279000</v>
      </c>
      <c r="N122" s="422">
        <v>20704000</v>
      </c>
      <c r="O122" s="2053">
        <v>0</v>
      </c>
      <c r="P122" s="2053"/>
      <c r="Q122" s="422">
        <v>0</v>
      </c>
      <c r="R122" s="422">
        <v>400000</v>
      </c>
      <c r="S122" s="173">
        <v>0</v>
      </c>
    </row>
    <row r="123" spans="1:21" ht="24.95" customHeight="1">
      <c r="A123" s="168"/>
      <c r="B123" s="438"/>
      <c r="C123" s="421"/>
      <c r="D123" s="438"/>
      <c r="E123" s="2063" t="s">
        <v>150</v>
      </c>
      <c r="F123" s="2063"/>
      <c r="G123" s="171" t="s">
        <v>12</v>
      </c>
      <c r="H123" s="214"/>
      <c r="I123" s="422">
        <v>213588000</v>
      </c>
      <c r="J123" s="422">
        <v>0</v>
      </c>
      <c r="K123" s="422">
        <v>2000000</v>
      </c>
      <c r="L123" s="422">
        <v>167005000</v>
      </c>
      <c r="M123" s="422">
        <v>23279000</v>
      </c>
      <c r="N123" s="422">
        <v>20656000</v>
      </c>
      <c r="O123" s="2053">
        <v>0</v>
      </c>
      <c r="P123" s="2053"/>
      <c r="Q123" s="422">
        <v>0</v>
      </c>
      <c r="R123" s="422">
        <v>400000</v>
      </c>
      <c r="S123" s="173">
        <v>248000</v>
      </c>
    </row>
    <row r="124" spans="1:21" ht="24.95" customHeight="1">
      <c r="A124" s="168"/>
      <c r="B124" s="438"/>
      <c r="C124" s="421"/>
      <c r="D124" s="438"/>
      <c r="E124" s="2063" t="s">
        <v>150</v>
      </c>
      <c r="F124" s="2063"/>
      <c r="G124" s="171" t="s">
        <v>13</v>
      </c>
      <c r="H124" s="214"/>
      <c r="I124" s="422">
        <v>133993980</v>
      </c>
      <c r="J124" s="422">
        <v>0</v>
      </c>
      <c r="K124" s="422">
        <v>0</v>
      </c>
      <c r="L124" s="422">
        <v>106540824</v>
      </c>
      <c r="M124" s="422">
        <v>17704192</v>
      </c>
      <c r="N124" s="422">
        <f>N109+I112+N115+N118</f>
        <v>9271626</v>
      </c>
      <c r="O124" s="2053">
        <v>0</v>
      </c>
      <c r="P124" s="2053"/>
      <c r="Q124" s="422">
        <v>0</v>
      </c>
      <c r="R124" s="422">
        <v>321538</v>
      </c>
      <c r="S124" s="173">
        <v>155800</v>
      </c>
    </row>
    <row r="125" spans="1:21">
      <c r="A125" s="162"/>
      <c r="B125" s="2258"/>
      <c r="C125" s="2258"/>
      <c r="D125" s="162"/>
      <c r="E125" s="162"/>
      <c r="F125" s="162"/>
      <c r="G125" s="162"/>
      <c r="H125" s="162"/>
      <c r="I125" s="162"/>
      <c r="J125" s="162"/>
      <c r="K125" s="162"/>
      <c r="L125" s="162"/>
      <c r="M125" s="162"/>
      <c r="N125" s="162"/>
      <c r="O125" s="162"/>
      <c r="P125" s="162"/>
      <c r="Q125" s="162"/>
      <c r="R125" s="162"/>
      <c r="S125" s="162"/>
      <c r="T125" s="162"/>
      <c r="U125" s="162"/>
    </row>
    <row r="126" spans="1:21">
      <c r="A126" s="162"/>
      <c r="B126" s="162"/>
      <c r="C126" s="162"/>
      <c r="D126" s="162"/>
      <c r="E126" s="2260" t="s">
        <v>586</v>
      </c>
      <c r="F126" s="2260"/>
      <c r="G126" s="1254" t="s">
        <v>683</v>
      </c>
      <c r="H126" s="2261"/>
      <c r="I126" s="2261"/>
      <c r="J126" s="2261"/>
      <c r="K126" s="2260" t="s">
        <v>576</v>
      </c>
      <c r="L126" s="2261" t="s">
        <v>577</v>
      </c>
      <c r="M126" s="2261"/>
      <c r="N126" s="2261"/>
      <c r="O126" s="2261"/>
      <c r="P126" s="2261"/>
      <c r="Q126" s="2261"/>
      <c r="R126" s="162"/>
      <c r="S126" s="162"/>
      <c r="T126" s="162"/>
      <c r="U126" s="162"/>
    </row>
    <row r="127" spans="1:21">
      <c r="A127" s="162"/>
      <c r="B127" s="162"/>
      <c r="C127" s="162"/>
      <c r="D127" s="162"/>
      <c r="E127" s="2260"/>
      <c r="F127" s="2260"/>
      <c r="G127" s="1254" t="s">
        <v>579</v>
      </c>
      <c r="H127" s="2261"/>
      <c r="I127" s="2261"/>
      <c r="J127" s="2261"/>
      <c r="K127" s="2260"/>
      <c r="L127" s="2261" t="s">
        <v>579</v>
      </c>
      <c r="M127" s="2261"/>
      <c r="N127" s="2261"/>
      <c r="O127" s="2261"/>
      <c r="P127" s="2261"/>
      <c r="Q127" s="2261"/>
      <c r="R127" s="162"/>
      <c r="S127" s="162"/>
      <c r="T127" s="162"/>
      <c r="U127" s="162"/>
    </row>
    <row r="128" spans="1:21">
      <c r="A128" s="162"/>
      <c r="B128" s="162"/>
      <c r="C128" s="162"/>
      <c r="D128" s="162"/>
      <c r="E128" s="2260"/>
      <c r="F128" s="2260"/>
      <c r="G128" s="1254" t="s">
        <v>580</v>
      </c>
      <c r="H128" s="1275" t="s">
        <v>681</v>
      </c>
      <c r="I128" s="162"/>
      <c r="J128" s="1275"/>
      <c r="K128" s="2260"/>
      <c r="L128" s="2261" t="s">
        <v>580</v>
      </c>
      <c r="M128" s="2261"/>
      <c r="N128" s="2261"/>
      <c r="O128" s="2261"/>
      <c r="P128" s="2261"/>
      <c r="Q128" s="2261"/>
      <c r="R128" s="162"/>
      <c r="S128" s="162"/>
      <c r="T128" s="162"/>
      <c r="U128" s="162"/>
    </row>
    <row r="129" spans="1:21">
      <c r="A129" s="162"/>
      <c r="B129" s="162"/>
      <c r="C129" s="2258"/>
      <c r="D129" s="2258"/>
      <c r="E129" s="162"/>
      <c r="F129" s="162"/>
      <c r="G129" s="162"/>
      <c r="H129" s="162"/>
      <c r="J129" s="162"/>
      <c r="K129" s="162"/>
      <c r="L129" s="162"/>
      <c r="M129" s="162"/>
      <c r="N129" s="162"/>
      <c r="O129" s="162"/>
      <c r="P129" s="162"/>
      <c r="Q129" s="162"/>
      <c r="R129" s="162"/>
      <c r="S129" s="162"/>
      <c r="T129" s="162"/>
      <c r="U129" s="162"/>
    </row>
    <row r="132" spans="1:21">
      <c r="A132" s="1"/>
      <c r="B132" s="788"/>
      <c r="C132" s="1"/>
      <c r="D132" s="1"/>
      <c r="E132" s="1"/>
      <c r="F132" s="1"/>
      <c r="G132" s="1"/>
      <c r="H132" s="1"/>
      <c r="I132" s="1"/>
      <c r="J132" s="1"/>
      <c r="K132" s="1"/>
    </row>
    <row r="133" spans="1:21">
      <c r="A133" s="1"/>
      <c r="B133" s="2259" t="s">
        <v>99</v>
      </c>
      <c r="C133" s="2259"/>
      <c r="D133" s="2259"/>
      <c r="E133" s="2259"/>
      <c r="F133" s="2259"/>
      <c r="G133" s="2259"/>
      <c r="H133" s="2259"/>
      <c r="I133" s="2259"/>
      <c r="J133" s="2259"/>
      <c r="K133" s="2259"/>
      <c r="L133" s="2259"/>
    </row>
    <row r="134" spans="1:21" ht="15.75" thickBot="1">
      <c r="C134" s="423" t="s">
        <v>583</v>
      </c>
      <c r="D134" s="423"/>
      <c r="E134" s="423"/>
      <c r="F134" s="423"/>
      <c r="G134" s="423"/>
      <c r="H134" s="423"/>
      <c r="I134" s="423"/>
      <c r="J134" s="423"/>
      <c r="K134" s="423"/>
      <c r="L134" s="423"/>
      <c r="M134" s="423"/>
      <c r="N134" s="423"/>
      <c r="O134" s="423"/>
      <c r="P134" s="423"/>
      <c r="Q134" s="423"/>
      <c r="R134" s="423"/>
      <c r="S134" s="423"/>
    </row>
    <row r="135" spans="1:21" ht="24.75" thickTop="1">
      <c r="B135" s="74" t="s">
        <v>100</v>
      </c>
      <c r="C135" s="75" t="s">
        <v>101</v>
      </c>
      <c r="D135" s="75" t="s">
        <v>102</v>
      </c>
      <c r="E135" s="75" t="s">
        <v>103</v>
      </c>
      <c r="F135" s="75" t="s">
        <v>104</v>
      </c>
      <c r="G135" s="75" t="s">
        <v>105</v>
      </c>
      <c r="H135" s="75" t="s">
        <v>106</v>
      </c>
      <c r="I135" s="75">
        <v>2022</v>
      </c>
      <c r="J135" s="75">
        <v>2023</v>
      </c>
      <c r="K135" s="75">
        <v>2024</v>
      </c>
      <c r="L135" s="76">
        <v>2025</v>
      </c>
    </row>
    <row r="136" spans="1:21" ht="60">
      <c r="A136" s="1"/>
      <c r="B136" s="77">
        <v>14</v>
      </c>
      <c r="C136" s="78">
        <v>3490</v>
      </c>
      <c r="D136" s="79" t="s">
        <v>234</v>
      </c>
      <c r="E136" s="78"/>
      <c r="F136" s="78" t="s">
        <v>235</v>
      </c>
      <c r="G136" s="80" t="s">
        <v>236</v>
      </c>
      <c r="H136" s="81" t="s">
        <v>107</v>
      </c>
      <c r="I136" s="82">
        <v>6860</v>
      </c>
      <c r="J136" s="82">
        <v>6880</v>
      </c>
      <c r="K136" s="82">
        <v>6880</v>
      </c>
      <c r="L136" s="95">
        <v>6880</v>
      </c>
    </row>
    <row r="137" spans="1:21" ht="60">
      <c r="A137" s="1"/>
      <c r="B137" s="77">
        <v>14</v>
      </c>
      <c r="C137" s="78">
        <v>3490</v>
      </c>
      <c r="D137" s="79" t="s">
        <v>234</v>
      </c>
      <c r="E137" s="78"/>
      <c r="F137" s="78" t="s">
        <v>235</v>
      </c>
      <c r="G137" s="80" t="s">
        <v>236</v>
      </c>
      <c r="H137" s="80" t="s">
        <v>108</v>
      </c>
      <c r="I137" s="82">
        <v>144912000</v>
      </c>
      <c r="J137" s="82">
        <v>189476000</v>
      </c>
      <c r="K137" s="82">
        <v>198140000</v>
      </c>
      <c r="L137" s="83">
        <v>201168000</v>
      </c>
    </row>
    <row r="138" spans="1:21" ht="60">
      <c r="A138" s="1"/>
      <c r="B138" s="77">
        <v>14</v>
      </c>
      <c r="C138" s="78">
        <v>3490</v>
      </c>
      <c r="D138" s="79" t="s">
        <v>234</v>
      </c>
      <c r="E138" s="78"/>
      <c r="F138" s="78" t="s">
        <v>235</v>
      </c>
      <c r="G138" s="80" t="s">
        <v>236</v>
      </c>
      <c r="H138" s="80" t="s">
        <v>109</v>
      </c>
      <c r="I138" s="82">
        <v>21124</v>
      </c>
      <c r="J138" s="82">
        <v>27540</v>
      </c>
      <c r="K138" s="82">
        <v>28799</v>
      </c>
      <c r="L138" s="83">
        <v>201168000</v>
      </c>
    </row>
    <row r="139" spans="1:21" ht="72">
      <c r="A139" s="1"/>
      <c r="B139" s="77"/>
      <c r="C139" s="78"/>
      <c r="D139" s="79"/>
      <c r="E139" s="78"/>
      <c r="F139" s="78"/>
      <c r="G139" s="84" t="s">
        <v>110</v>
      </c>
      <c r="H139" s="85"/>
      <c r="I139" s="86"/>
      <c r="J139" s="88">
        <v>6416</v>
      </c>
      <c r="K139" s="88">
        <v>1259</v>
      </c>
      <c r="L139" s="87">
        <v>201139201</v>
      </c>
    </row>
    <row r="140" spans="1:21" ht="60">
      <c r="A140" s="1"/>
      <c r="B140" s="77">
        <v>14</v>
      </c>
      <c r="C140" s="78">
        <v>3490</v>
      </c>
      <c r="D140" s="79" t="s">
        <v>234</v>
      </c>
      <c r="E140" s="78"/>
      <c r="F140" s="78" t="s">
        <v>235</v>
      </c>
      <c r="G140" s="80" t="s">
        <v>236</v>
      </c>
      <c r="H140" s="81" t="s">
        <v>111</v>
      </c>
      <c r="I140" s="82">
        <v>6880</v>
      </c>
      <c r="J140" s="82">
        <v>6880</v>
      </c>
      <c r="K140" s="82">
        <v>9100</v>
      </c>
      <c r="L140" s="83">
        <v>9100</v>
      </c>
    </row>
    <row r="141" spans="1:21" ht="60">
      <c r="A141" s="1"/>
      <c r="B141" s="77">
        <v>14</v>
      </c>
      <c r="C141" s="78">
        <v>3490</v>
      </c>
      <c r="D141" s="79" t="s">
        <v>234</v>
      </c>
      <c r="E141" s="78"/>
      <c r="F141" s="78" t="s">
        <v>235</v>
      </c>
      <c r="G141" s="80" t="s">
        <v>236</v>
      </c>
      <c r="H141" s="80" t="s">
        <v>112</v>
      </c>
      <c r="I141" s="82">
        <v>120757000</v>
      </c>
      <c r="J141" s="82">
        <v>155076000</v>
      </c>
      <c r="K141" s="82">
        <v>173565000</v>
      </c>
      <c r="L141" s="83">
        <v>201368000</v>
      </c>
    </row>
    <row r="142" spans="1:21" ht="60">
      <c r="A142" s="1"/>
      <c r="B142" s="77">
        <v>14</v>
      </c>
      <c r="C142" s="78">
        <v>3490</v>
      </c>
      <c r="D142" s="79" t="s">
        <v>234</v>
      </c>
      <c r="E142" s="78"/>
      <c r="F142" s="78" t="s">
        <v>235</v>
      </c>
      <c r="G142" s="80" t="s">
        <v>236</v>
      </c>
      <c r="H142" s="80" t="s">
        <v>113</v>
      </c>
      <c r="I142" s="82">
        <v>17552</v>
      </c>
      <c r="J142" s="82">
        <v>22540</v>
      </c>
      <c r="K142" s="82">
        <v>19073</v>
      </c>
      <c r="L142" s="83">
        <v>201368000</v>
      </c>
    </row>
    <row r="143" spans="1:21" ht="84">
      <c r="A143" s="1"/>
      <c r="B143" s="77"/>
      <c r="C143" s="78"/>
      <c r="D143" s="79"/>
      <c r="E143" s="78"/>
      <c r="F143" s="78"/>
      <c r="G143" s="84" t="s">
        <v>114</v>
      </c>
      <c r="H143" s="85"/>
      <c r="I143" s="86"/>
      <c r="J143" s="88">
        <v>4988</v>
      </c>
      <c r="K143" s="88">
        <v>-3467</v>
      </c>
      <c r="L143" s="87">
        <v>201348927</v>
      </c>
    </row>
    <row r="144" spans="1:21" ht="60">
      <c r="A144" s="1"/>
      <c r="B144" s="77">
        <v>14</v>
      </c>
      <c r="C144" s="78">
        <v>3490</v>
      </c>
      <c r="D144" s="79" t="s">
        <v>234</v>
      </c>
      <c r="E144" s="78"/>
      <c r="F144" s="78" t="s">
        <v>235</v>
      </c>
      <c r="G144" s="80" t="s">
        <v>236</v>
      </c>
      <c r="H144" s="81" t="s">
        <v>115</v>
      </c>
      <c r="I144" s="82">
        <v>25203</v>
      </c>
      <c r="J144" s="89"/>
      <c r="K144" s="82">
        <v>7347</v>
      </c>
      <c r="L144" s="83">
        <v>7882</v>
      </c>
    </row>
    <row r="145" spans="1:12" ht="60">
      <c r="A145" s="1"/>
      <c r="B145" s="77">
        <v>14</v>
      </c>
      <c r="C145" s="78">
        <v>3490</v>
      </c>
      <c r="D145" s="79" t="s">
        <v>234</v>
      </c>
      <c r="E145" s="78"/>
      <c r="F145" s="78" t="s">
        <v>235</v>
      </c>
      <c r="G145" s="80" t="s">
        <v>236</v>
      </c>
      <c r="H145" s="80" t="s">
        <v>116</v>
      </c>
      <c r="I145" s="82">
        <v>118931559</v>
      </c>
      <c r="J145" s="82">
        <v>149537023</v>
      </c>
      <c r="K145" s="82">
        <v>169489641</v>
      </c>
      <c r="L145" s="83">
        <v>80380828</v>
      </c>
    </row>
    <row r="146" spans="1:12" ht="60">
      <c r="A146" s="1"/>
      <c r="B146" s="77">
        <v>14</v>
      </c>
      <c r="C146" s="78">
        <v>3490</v>
      </c>
      <c r="D146" s="79" t="s">
        <v>234</v>
      </c>
      <c r="E146" s="78"/>
      <c r="F146" s="78" t="s">
        <v>235</v>
      </c>
      <c r="G146" s="80" t="s">
        <v>236</v>
      </c>
      <c r="H146" s="80" t="s">
        <v>117</v>
      </c>
      <c r="I146" s="82">
        <v>4719</v>
      </c>
      <c r="J146" s="82">
        <v>149537023</v>
      </c>
      <c r="K146" s="82">
        <v>23069</v>
      </c>
      <c r="L146" s="83">
        <v>80380828</v>
      </c>
    </row>
    <row r="147" spans="1:12" ht="60">
      <c r="A147" s="1"/>
      <c r="B147" s="77"/>
      <c r="C147" s="78"/>
      <c r="D147" s="79"/>
      <c r="E147" s="78"/>
      <c r="F147" s="78"/>
      <c r="G147" s="90" t="s">
        <v>118</v>
      </c>
      <c r="H147" s="91"/>
      <c r="I147" s="92"/>
      <c r="J147" s="93">
        <v>149532304</v>
      </c>
      <c r="K147" s="93">
        <v>-149513954</v>
      </c>
      <c r="L147" s="94">
        <v>80357759</v>
      </c>
    </row>
    <row r="148" spans="1:12" ht="84">
      <c r="A148" s="1"/>
      <c r="B148" s="77">
        <v>14</v>
      </c>
      <c r="C148" s="78">
        <v>3490</v>
      </c>
      <c r="D148" s="79" t="s">
        <v>234</v>
      </c>
      <c r="E148" s="78"/>
      <c r="F148" s="78" t="s">
        <v>237</v>
      </c>
      <c r="G148" s="80" t="s">
        <v>238</v>
      </c>
      <c r="H148" s="81" t="s">
        <v>107</v>
      </c>
      <c r="I148" s="89">
        <v>14</v>
      </c>
      <c r="J148" s="89">
        <v>14</v>
      </c>
      <c r="K148" s="89">
        <v>14</v>
      </c>
      <c r="L148" s="95">
        <v>0</v>
      </c>
    </row>
    <row r="149" spans="1:12" ht="84">
      <c r="A149" s="1"/>
      <c r="B149" s="77">
        <v>14</v>
      </c>
      <c r="C149" s="78">
        <v>3490</v>
      </c>
      <c r="D149" s="79" t="s">
        <v>234</v>
      </c>
      <c r="E149" s="78"/>
      <c r="F149" s="78" t="s">
        <v>237</v>
      </c>
      <c r="G149" s="80" t="s">
        <v>238</v>
      </c>
      <c r="H149" s="80" t="s">
        <v>108</v>
      </c>
      <c r="I149" s="82">
        <v>120000</v>
      </c>
      <c r="J149" s="82">
        <v>120000</v>
      </c>
      <c r="K149" s="82">
        <v>120000</v>
      </c>
      <c r="L149" s="83">
        <v>120000</v>
      </c>
    </row>
    <row r="150" spans="1:12" ht="84">
      <c r="A150" s="1"/>
      <c r="B150" s="77">
        <v>14</v>
      </c>
      <c r="C150" s="78">
        <v>3490</v>
      </c>
      <c r="D150" s="79" t="s">
        <v>234</v>
      </c>
      <c r="E150" s="78"/>
      <c r="F150" s="78" t="s">
        <v>237</v>
      </c>
      <c r="G150" s="80" t="s">
        <v>238</v>
      </c>
      <c r="H150" s="80" t="s">
        <v>109</v>
      </c>
      <c r="I150" s="82">
        <v>8571</v>
      </c>
      <c r="J150" s="82">
        <v>8571</v>
      </c>
      <c r="K150" s="82">
        <v>8571</v>
      </c>
      <c r="L150" s="83">
        <v>120000</v>
      </c>
    </row>
    <row r="151" spans="1:12" ht="72">
      <c r="A151" s="1"/>
      <c r="B151" s="77"/>
      <c r="C151" s="78"/>
      <c r="D151" s="79"/>
      <c r="E151" s="78"/>
      <c r="F151" s="78"/>
      <c r="G151" s="84" t="s">
        <v>110</v>
      </c>
      <c r="H151" s="85"/>
      <c r="I151" s="86"/>
      <c r="J151" s="86">
        <v>0</v>
      </c>
      <c r="K151" s="86">
        <v>0</v>
      </c>
      <c r="L151" s="87">
        <v>111429</v>
      </c>
    </row>
    <row r="152" spans="1:12" ht="84">
      <c r="A152" s="1"/>
      <c r="B152" s="77">
        <v>14</v>
      </c>
      <c r="C152" s="78">
        <v>3490</v>
      </c>
      <c r="D152" s="79" t="s">
        <v>234</v>
      </c>
      <c r="E152" s="78"/>
      <c r="F152" s="78" t="s">
        <v>237</v>
      </c>
      <c r="G152" s="80" t="s">
        <v>238</v>
      </c>
      <c r="H152" s="81" t="s">
        <v>111</v>
      </c>
      <c r="I152" s="89">
        <v>14</v>
      </c>
      <c r="J152" s="89">
        <v>14</v>
      </c>
      <c r="K152" s="89">
        <v>1</v>
      </c>
      <c r="L152" s="95">
        <v>0</v>
      </c>
    </row>
    <row r="153" spans="1:12" ht="84">
      <c r="A153" s="1"/>
      <c r="B153" s="77">
        <v>14</v>
      </c>
      <c r="C153" s="78">
        <v>3490</v>
      </c>
      <c r="D153" s="79" t="s">
        <v>234</v>
      </c>
      <c r="E153" s="78"/>
      <c r="F153" s="78" t="s">
        <v>237</v>
      </c>
      <c r="G153" s="80" t="s">
        <v>238</v>
      </c>
      <c r="H153" s="80" t="s">
        <v>112</v>
      </c>
      <c r="I153" s="82">
        <v>120000</v>
      </c>
      <c r="J153" s="82">
        <v>120000</v>
      </c>
      <c r="K153" s="82">
        <v>120000</v>
      </c>
      <c r="L153" s="83">
        <v>120000</v>
      </c>
    </row>
    <row r="154" spans="1:12" ht="84">
      <c r="A154" s="1"/>
      <c r="B154" s="77">
        <v>14</v>
      </c>
      <c r="C154" s="78">
        <v>3490</v>
      </c>
      <c r="D154" s="79" t="s">
        <v>234</v>
      </c>
      <c r="E154" s="78"/>
      <c r="F154" s="78" t="s">
        <v>237</v>
      </c>
      <c r="G154" s="80" t="s">
        <v>238</v>
      </c>
      <c r="H154" s="80" t="s">
        <v>113</v>
      </c>
      <c r="I154" s="82">
        <v>8571</v>
      </c>
      <c r="J154" s="82">
        <v>8571</v>
      </c>
      <c r="K154" s="82">
        <v>120000</v>
      </c>
      <c r="L154" s="83">
        <v>120000</v>
      </c>
    </row>
    <row r="155" spans="1:12" ht="84">
      <c r="A155" s="1"/>
      <c r="B155" s="77"/>
      <c r="C155" s="78"/>
      <c r="D155" s="79"/>
      <c r="E155" s="78"/>
      <c r="F155" s="78"/>
      <c r="G155" s="84" t="s">
        <v>114</v>
      </c>
      <c r="H155" s="85"/>
      <c r="I155" s="86"/>
      <c r="J155" s="86">
        <v>0</v>
      </c>
      <c r="K155" s="88">
        <v>111429</v>
      </c>
      <c r="L155" s="96">
        <v>0</v>
      </c>
    </row>
    <row r="156" spans="1:12" ht="84">
      <c r="A156" s="1"/>
      <c r="B156" s="77">
        <v>14</v>
      </c>
      <c r="C156" s="78">
        <v>3490</v>
      </c>
      <c r="D156" s="79" t="s">
        <v>234</v>
      </c>
      <c r="E156" s="78"/>
      <c r="F156" s="78" t="s">
        <v>237</v>
      </c>
      <c r="G156" s="80" t="s">
        <v>238</v>
      </c>
      <c r="H156" s="81" t="s">
        <v>115</v>
      </c>
      <c r="I156" s="89"/>
      <c r="J156" s="89"/>
      <c r="K156" s="89">
        <v>0</v>
      </c>
      <c r="L156" s="95">
        <v>0</v>
      </c>
    </row>
    <row r="157" spans="1:12" ht="84">
      <c r="A157" s="1"/>
      <c r="B157" s="77">
        <v>14</v>
      </c>
      <c r="C157" s="78">
        <v>3490</v>
      </c>
      <c r="D157" s="79" t="s">
        <v>234</v>
      </c>
      <c r="E157" s="78"/>
      <c r="F157" s="78" t="s">
        <v>237</v>
      </c>
      <c r="G157" s="80" t="s">
        <v>238</v>
      </c>
      <c r="H157" s="80" t="s">
        <v>116</v>
      </c>
      <c r="I157" s="82">
        <v>119790</v>
      </c>
      <c r="J157" s="82">
        <v>96993</v>
      </c>
      <c r="K157" s="82">
        <v>99000</v>
      </c>
      <c r="L157" s="83">
        <v>9995</v>
      </c>
    </row>
    <row r="158" spans="1:12" ht="84">
      <c r="A158" s="1"/>
      <c r="B158" s="77">
        <v>14</v>
      </c>
      <c r="C158" s="78">
        <v>3490</v>
      </c>
      <c r="D158" s="79" t="s">
        <v>234</v>
      </c>
      <c r="E158" s="78"/>
      <c r="F158" s="78" t="s">
        <v>237</v>
      </c>
      <c r="G158" s="80" t="s">
        <v>238</v>
      </c>
      <c r="H158" s="80" t="s">
        <v>117</v>
      </c>
      <c r="I158" s="82">
        <v>119790</v>
      </c>
      <c r="J158" s="82">
        <v>96993</v>
      </c>
      <c r="K158" s="89"/>
      <c r="L158" s="83">
        <v>9995</v>
      </c>
    </row>
    <row r="159" spans="1:12" ht="60">
      <c r="A159" s="1"/>
      <c r="B159" s="77"/>
      <c r="C159" s="78"/>
      <c r="D159" s="79"/>
      <c r="E159" s="78"/>
      <c r="F159" s="78"/>
      <c r="G159" s="90" t="s">
        <v>118</v>
      </c>
      <c r="H159" s="91"/>
      <c r="I159" s="92"/>
      <c r="J159" s="93">
        <v>-22797</v>
      </c>
      <c r="K159" s="92"/>
      <c r="L159" s="97"/>
    </row>
    <row r="160" spans="1:12" ht="72">
      <c r="A160" s="1"/>
      <c r="B160" s="77">
        <v>14</v>
      </c>
      <c r="C160" s="78">
        <v>3490</v>
      </c>
      <c r="D160" s="79" t="s">
        <v>234</v>
      </c>
      <c r="E160" s="78"/>
      <c r="F160" s="78" t="s">
        <v>239</v>
      </c>
      <c r="G160" s="80" t="s">
        <v>240</v>
      </c>
      <c r="H160" s="81" t="s">
        <v>107</v>
      </c>
      <c r="I160" s="89">
        <v>790</v>
      </c>
      <c r="J160" s="89">
        <v>790</v>
      </c>
      <c r="K160" s="89">
        <v>790</v>
      </c>
      <c r="L160" s="95">
        <v>790</v>
      </c>
    </row>
    <row r="161" spans="1:12" ht="72">
      <c r="A161" s="1"/>
      <c r="B161" s="77">
        <v>14</v>
      </c>
      <c r="C161" s="78">
        <v>3490</v>
      </c>
      <c r="D161" s="79" t="s">
        <v>234</v>
      </c>
      <c r="E161" s="78"/>
      <c r="F161" s="78" t="s">
        <v>239</v>
      </c>
      <c r="G161" s="80" t="s">
        <v>240</v>
      </c>
      <c r="H161" s="80" t="s">
        <v>108</v>
      </c>
      <c r="I161" s="82">
        <v>7100000</v>
      </c>
      <c r="J161" s="82">
        <v>7100000</v>
      </c>
      <c r="K161" s="82">
        <v>7100000</v>
      </c>
      <c r="L161" s="83">
        <v>7100000</v>
      </c>
    </row>
    <row r="162" spans="1:12" ht="72">
      <c r="A162" s="1"/>
      <c r="B162" s="77">
        <v>14</v>
      </c>
      <c r="C162" s="78">
        <v>3490</v>
      </c>
      <c r="D162" s="79" t="s">
        <v>234</v>
      </c>
      <c r="E162" s="78"/>
      <c r="F162" s="78" t="s">
        <v>239</v>
      </c>
      <c r="G162" s="80" t="s">
        <v>240</v>
      </c>
      <c r="H162" s="80" t="s">
        <v>109</v>
      </c>
      <c r="I162" s="82">
        <v>8987</v>
      </c>
      <c r="J162" s="82">
        <v>8987</v>
      </c>
      <c r="K162" s="82">
        <v>8987</v>
      </c>
      <c r="L162" s="83">
        <v>7100000</v>
      </c>
    </row>
    <row r="163" spans="1:12" ht="72">
      <c r="A163" s="1"/>
      <c r="B163" s="77"/>
      <c r="C163" s="78"/>
      <c r="D163" s="79"/>
      <c r="E163" s="78"/>
      <c r="F163" s="78"/>
      <c r="G163" s="84" t="s">
        <v>110</v>
      </c>
      <c r="H163" s="85"/>
      <c r="I163" s="86"/>
      <c r="J163" s="86">
        <v>0</v>
      </c>
      <c r="K163" s="86">
        <v>0</v>
      </c>
      <c r="L163" s="87">
        <v>7091013</v>
      </c>
    </row>
    <row r="164" spans="1:12" ht="72">
      <c r="A164" s="1"/>
      <c r="B164" s="77">
        <v>14</v>
      </c>
      <c r="C164" s="78">
        <v>3490</v>
      </c>
      <c r="D164" s="79" t="s">
        <v>234</v>
      </c>
      <c r="E164" s="78"/>
      <c r="F164" s="78" t="s">
        <v>239</v>
      </c>
      <c r="G164" s="80" t="s">
        <v>240</v>
      </c>
      <c r="H164" s="81" t="s">
        <v>111</v>
      </c>
      <c r="I164" s="89">
        <v>790</v>
      </c>
      <c r="J164" s="89">
        <v>790</v>
      </c>
      <c r="K164" s="89">
        <v>790</v>
      </c>
      <c r="L164" s="95">
        <v>790</v>
      </c>
    </row>
    <row r="165" spans="1:12" ht="72">
      <c r="A165" s="1"/>
      <c r="B165" s="77">
        <v>14</v>
      </c>
      <c r="C165" s="78">
        <v>3490</v>
      </c>
      <c r="D165" s="79" t="s">
        <v>234</v>
      </c>
      <c r="E165" s="78"/>
      <c r="F165" s="78" t="s">
        <v>239</v>
      </c>
      <c r="G165" s="80" t="s">
        <v>240</v>
      </c>
      <c r="H165" s="80" t="s">
        <v>112</v>
      </c>
      <c r="I165" s="82">
        <v>7100000</v>
      </c>
      <c r="J165" s="82">
        <v>7100000</v>
      </c>
      <c r="K165" s="82">
        <v>7100000</v>
      </c>
      <c r="L165" s="83">
        <v>7100000</v>
      </c>
    </row>
    <row r="166" spans="1:12" ht="72">
      <c r="A166" s="1"/>
      <c r="B166" s="77">
        <v>14</v>
      </c>
      <c r="C166" s="78">
        <v>3490</v>
      </c>
      <c r="D166" s="79" t="s">
        <v>234</v>
      </c>
      <c r="E166" s="78"/>
      <c r="F166" s="78" t="s">
        <v>239</v>
      </c>
      <c r="G166" s="80" t="s">
        <v>240</v>
      </c>
      <c r="H166" s="80" t="s">
        <v>113</v>
      </c>
      <c r="I166" s="82">
        <v>8987</v>
      </c>
      <c r="J166" s="82">
        <v>8987</v>
      </c>
      <c r="K166" s="82">
        <v>8987</v>
      </c>
      <c r="L166" s="83">
        <v>7100000</v>
      </c>
    </row>
    <row r="167" spans="1:12" ht="84">
      <c r="A167" s="1"/>
      <c r="B167" s="77"/>
      <c r="C167" s="78"/>
      <c r="D167" s="79"/>
      <c r="E167" s="78"/>
      <c r="F167" s="78"/>
      <c r="G167" s="84" t="s">
        <v>114</v>
      </c>
      <c r="H167" s="85"/>
      <c r="I167" s="86"/>
      <c r="J167" s="86">
        <v>0</v>
      </c>
      <c r="K167" s="86">
        <v>0</v>
      </c>
      <c r="L167" s="87">
        <v>7091013</v>
      </c>
    </row>
    <row r="168" spans="1:12" ht="72">
      <c r="A168" s="1"/>
      <c r="B168" s="77">
        <v>14</v>
      </c>
      <c r="C168" s="78">
        <v>3490</v>
      </c>
      <c r="D168" s="79" t="s">
        <v>234</v>
      </c>
      <c r="E168" s="78"/>
      <c r="F168" s="78" t="s">
        <v>239</v>
      </c>
      <c r="G168" s="80" t="s">
        <v>240</v>
      </c>
      <c r="H168" s="81" t="s">
        <v>115</v>
      </c>
      <c r="I168" s="82">
        <v>1971</v>
      </c>
      <c r="J168" s="89"/>
      <c r="K168" s="89">
        <v>621</v>
      </c>
      <c r="L168" s="95">
        <v>672</v>
      </c>
    </row>
    <row r="169" spans="1:12" ht="72">
      <c r="A169" s="1"/>
      <c r="B169" s="77">
        <v>14</v>
      </c>
      <c r="C169" s="78">
        <v>3490</v>
      </c>
      <c r="D169" s="79" t="s">
        <v>234</v>
      </c>
      <c r="E169" s="78"/>
      <c r="F169" s="78" t="s">
        <v>239</v>
      </c>
      <c r="G169" s="80" t="s">
        <v>240</v>
      </c>
      <c r="H169" s="80" t="s">
        <v>116</v>
      </c>
      <c r="I169" s="82">
        <v>6984681</v>
      </c>
      <c r="J169" s="82">
        <v>6913604</v>
      </c>
      <c r="K169" s="82">
        <v>6340269</v>
      </c>
      <c r="L169" s="83">
        <v>2587519</v>
      </c>
    </row>
    <row r="170" spans="1:12" ht="72">
      <c r="A170" s="1"/>
      <c r="B170" s="77">
        <v>14</v>
      </c>
      <c r="C170" s="78">
        <v>3490</v>
      </c>
      <c r="D170" s="79" t="s">
        <v>234</v>
      </c>
      <c r="E170" s="78"/>
      <c r="F170" s="78" t="s">
        <v>239</v>
      </c>
      <c r="G170" s="80" t="s">
        <v>240</v>
      </c>
      <c r="H170" s="80" t="s">
        <v>117</v>
      </c>
      <c r="I170" s="82">
        <v>3544</v>
      </c>
      <c r="J170" s="82">
        <v>6913604</v>
      </c>
      <c r="K170" s="82">
        <v>10210</v>
      </c>
      <c r="L170" s="83">
        <v>2587519</v>
      </c>
    </row>
    <row r="171" spans="1:12" ht="60">
      <c r="A171" s="1"/>
      <c r="B171" s="77"/>
      <c r="C171" s="78"/>
      <c r="D171" s="79"/>
      <c r="E171" s="78"/>
      <c r="F171" s="78"/>
      <c r="G171" s="90" t="s">
        <v>118</v>
      </c>
      <c r="H171" s="91"/>
      <c r="I171" s="92"/>
      <c r="J171" s="93">
        <v>6910060</v>
      </c>
      <c r="K171" s="93">
        <v>-6903394</v>
      </c>
      <c r="L171" s="94">
        <v>2577309</v>
      </c>
    </row>
    <row r="172" spans="1:12" ht="72">
      <c r="A172" s="1"/>
      <c r="B172" s="77">
        <v>14</v>
      </c>
      <c r="C172" s="78">
        <v>3490</v>
      </c>
      <c r="D172" s="79" t="s">
        <v>234</v>
      </c>
      <c r="E172" s="78"/>
      <c r="F172" s="78" t="s">
        <v>241</v>
      </c>
      <c r="G172" s="80" t="s">
        <v>242</v>
      </c>
      <c r="H172" s="81" t="s">
        <v>107</v>
      </c>
      <c r="I172" s="89">
        <v>186</v>
      </c>
      <c r="J172" s="89">
        <v>186</v>
      </c>
      <c r="K172" s="89">
        <v>186</v>
      </c>
      <c r="L172" s="95">
        <v>186</v>
      </c>
    </row>
    <row r="173" spans="1:12" ht="72">
      <c r="A173" s="1"/>
      <c r="B173" s="77">
        <v>14</v>
      </c>
      <c r="C173" s="78">
        <v>3490</v>
      </c>
      <c r="D173" s="79" t="s">
        <v>234</v>
      </c>
      <c r="E173" s="78"/>
      <c r="F173" s="78" t="s">
        <v>241</v>
      </c>
      <c r="G173" s="80" t="s">
        <v>242</v>
      </c>
      <c r="H173" s="80" t="s">
        <v>108</v>
      </c>
      <c r="I173" s="82">
        <v>2700000</v>
      </c>
      <c r="J173" s="82">
        <v>2700000</v>
      </c>
      <c r="K173" s="82">
        <v>2700000</v>
      </c>
      <c r="L173" s="83">
        <v>3000000</v>
      </c>
    </row>
    <row r="174" spans="1:12" ht="72">
      <c r="A174" s="1"/>
      <c r="B174" s="77">
        <v>14</v>
      </c>
      <c r="C174" s="78">
        <v>3490</v>
      </c>
      <c r="D174" s="79" t="s">
        <v>234</v>
      </c>
      <c r="E174" s="78"/>
      <c r="F174" s="78" t="s">
        <v>241</v>
      </c>
      <c r="G174" s="80" t="s">
        <v>242</v>
      </c>
      <c r="H174" s="80" t="s">
        <v>109</v>
      </c>
      <c r="I174" s="82">
        <v>14516</v>
      </c>
      <c r="J174" s="82">
        <v>14516</v>
      </c>
      <c r="K174" s="82">
        <v>14516</v>
      </c>
      <c r="L174" s="83">
        <v>3000000</v>
      </c>
    </row>
    <row r="175" spans="1:12" ht="72">
      <c r="A175" s="1"/>
      <c r="B175" s="77"/>
      <c r="C175" s="78"/>
      <c r="D175" s="79"/>
      <c r="E175" s="78"/>
      <c r="F175" s="78"/>
      <c r="G175" s="84" t="s">
        <v>110</v>
      </c>
      <c r="H175" s="85"/>
      <c r="I175" s="86"/>
      <c r="J175" s="86">
        <v>0</v>
      </c>
      <c r="K175" s="86">
        <v>0</v>
      </c>
      <c r="L175" s="87">
        <v>2985484</v>
      </c>
    </row>
    <row r="176" spans="1:12" ht="72">
      <c r="A176" s="1"/>
      <c r="B176" s="77">
        <v>14</v>
      </c>
      <c r="C176" s="78">
        <v>3490</v>
      </c>
      <c r="D176" s="79" t="s">
        <v>234</v>
      </c>
      <c r="E176" s="78"/>
      <c r="F176" s="78" t="s">
        <v>241</v>
      </c>
      <c r="G176" s="80" t="s">
        <v>242</v>
      </c>
      <c r="H176" s="81" t="s">
        <v>111</v>
      </c>
      <c r="I176" s="89">
        <v>186</v>
      </c>
      <c r="J176" s="89">
        <v>186</v>
      </c>
      <c r="K176" s="89">
        <v>300</v>
      </c>
      <c r="L176" s="95">
        <v>300</v>
      </c>
    </row>
    <row r="177" spans="1:12" ht="72">
      <c r="A177" s="1"/>
      <c r="B177" s="77">
        <v>14</v>
      </c>
      <c r="C177" s="78">
        <v>3490</v>
      </c>
      <c r="D177" s="79" t="s">
        <v>234</v>
      </c>
      <c r="E177" s="78"/>
      <c r="F177" s="78" t="s">
        <v>241</v>
      </c>
      <c r="G177" s="80" t="s">
        <v>242</v>
      </c>
      <c r="H177" s="80" t="s">
        <v>112</v>
      </c>
      <c r="I177" s="82">
        <v>2700000</v>
      </c>
      <c r="J177" s="82">
        <v>2700000</v>
      </c>
      <c r="K177" s="82">
        <v>2700000</v>
      </c>
      <c r="L177" s="83">
        <v>3000000</v>
      </c>
    </row>
    <row r="178" spans="1:12" ht="72">
      <c r="A178" s="1"/>
      <c r="B178" s="77">
        <v>14</v>
      </c>
      <c r="C178" s="78">
        <v>3490</v>
      </c>
      <c r="D178" s="79" t="s">
        <v>234</v>
      </c>
      <c r="E178" s="78"/>
      <c r="F178" s="78" t="s">
        <v>241</v>
      </c>
      <c r="G178" s="80" t="s">
        <v>242</v>
      </c>
      <c r="H178" s="80" t="s">
        <v>113</v>
      </c>
      <c r="I178" s="82">
        <v>14516</v>
      </c>
      <c r="J178" s="82">
        <v>14516</v>
      </c>
      <c r="K178" s="82">
        <v>9000</v>
      </c>
      <c r="L178" s="83">
        <v>3000000</v>
      </c>
    </row>
    <row r="179" spans="1:12" ht="84">
      <c r="A179" s="1"/>
      <c r="B179" s="77"/>
      <c r="C179" s="78"/>
      <c r="D179" s="79"/>
      <c r="E179" s="78"/>
      <c r="F179" s="78"/>
      <c r="G179" s="84" t="s">
        <v>114</v>
      </c>
      <c r="H179" s="85"/>
      <c r="I179" s="86"/>
      <c r="J179" s="86">
        <v>0</v>
      </c>
      <c r="K179" s="88">
        <v>-5516</v>
      </c>
      <c r="L179" s="87">
        <v>2991000</v>
      </c>
    </row>
    <row r="180" spans="1:12" ht="72">
      <c r="A180" s="1"/>
      <c r="B180" s="77">
        <v>14</v>
      </c>
      <c r="C180" s="78">
        <v>3490</v>
      </c>
      <c r="D180" s="79" t="s">
        <v>234</v>
      </c>
      <c r="E180" s="78"/>
      <c r="F180" s="78" t="s">
        <v>241</v>
      </c>
      <c r="G180" s="80" t="s">
        <v>242</v>
      </c>
      <c r="H180" s="81" t="s">
        <v>115</v>
      </c>
      <c r="I180" s="89">
        <v>795</v>
      </c>
      <c r="J180" s="89"/>
      <c r="K180" s="89">
        <v>268</v>
      </c>
      <c r="L180" s="95">
        <v>284</v>
      </c>
    </row>
    <row r="181" spans="1:12" ht="72">
      <c r="A181" s="1"/>
      <c r="B181" s="77">
        <v>14</v>
      </c>
      <c r="C181" s="78">
        <v>3490</v>
      </c>
      <c r="D181" s="79" t="s">
        <v>234</v>
      </c>
      <c r="E181" s="78"/>
      <c r="F181" s="78" t="s">
        <v>241</v>
      </c>
      <c r="G181" s="80" t="s">
        <v>242</v>
      </c>
      <c r="H181" s="80" t="s">
        <v>116</v>
      </c>
      <c r="I181" s="82">
        <v>2696786</v>
      </c>
      <c r="J181" s="82">
        <v>2693382</v>
      </c>
      <c r="K181" s="82">
        <v>2696070</v>
      </c>
      <c r="L181" s="83">
        <v>805912</v>
      </c>
    </row>
    <row r="182" spans="1:12" ht="72">
      <c r="A182" s="1"/>
      <c r="B182" s="77">
        <v>14</v>
      </c>
      <c r="C182" s="78">
        <v>3490</v>
      </c>
      <c r="D182" s="79" t="s">
        <v>234</v>
      </c>
      <c r="E182" s="78"/>
      <c r="F182" s="78" t="s">
        <v>241</v>
      </c>
      <c r="G182" s="80" t="s">
        <v>242</v>
      </c>
      <c r="H182" s="80" t="s">
        <v>117</v>
      </c>
      <c r="I182" s="82">
        <v>3392</v>
      </c>
      <c r="J182" s="82">
        <v>2693382</v>
      </c>
      <c r="K182" s="82">
        <v>10060</v>
      </c>
      <c r="L182" s="83">
        <v>805912</v>
      </c>
    </row>
    <row r="183" spans="1:12" ht="60">
      <c r="A183" s="1"/>
      <c r="B183" s="77"/>
      <c r="C183" s="78"/>
      <c r="D183" s="79"/>
      <c r="E183" s="78"/>
      <c r="F183" s="78"/>
      <c r="G183" s="90" t="s">
        <v>118</v>
      </c>
      <c r="H183" s="91"/>
      <c r="I183" s="92"/>
      <c r="J183" s="93">
        <v>2689990</v>
      </c>
      <c r="K183" s="93">
        <v>-2683322</v>
      </c>
      <c r="L183" s="94">
        <v>795852</v>
      </c>
    </row>
    <row r="184" spans="1:12" ht="48">
      <c r="A184" s="1"/>
      <c r="B184" s="77">
        <v>14</v>
      </c>
      <c r="C184" s="78">
        <v>3490</v>
      </c>
      <c r="D184" s="79" t="s">
        <v>234</v>
      </c>
      <c r="E184" s="78"/>
      <c r="F184" s="78" t="s">
        <v>245</v>
      </c>
      <c r="G184" s="80" t="s">
        <v>246</v>
      </c>
      <c r="H184" s="81" t="s">
        <v>107</v>
      </c>
      <c r="I184" s="89">
        <v>0</v>
      </c>
      <c r="J184" s="89">
        <v>0</v>
      </c>
      <c r="K184" s="89">
        <v>0</v>
      </c>
      <c r="L184" s="95"/>
    </row>
    <row r="185" spans="1:12" ht="48">
      <c r="A185" s="1"/>
      <c r="B185" s="77">
        <v>14</v>
      </c>
      <c r="C185" s="78">
        <v>3490</v>
      </c>
      <c r="D185" s="79" t="s">
        <v>234</v>
      </c>
      <c r="E185" s="78"/>
      <c r="F185" s="78" t="s">
        <v>245</v>
      </c>
      <c r="G185" s="80" t="s">
        <v>246</v>
      </c>
      <c r="H185" s="80" t="s">
        <v>108</v>
      </c>
      <c r="I185" s="89">
        <v>0</v>
      </c>
      <c r="J185" s="89">
        <v>0</v>
      </c>
      <c r="K185" s="89">
        <v>0</v>
      </c>
      <c r="L185" s="95">
        <v>0</v>
      </c>
    </row>
    <row r="186" spans="1:12" ht="48">
      <c r="A186" s="1"/>
      <c r="B186" s="77">
        <v>14</v>
      </c>
      <c r="C186" s="78">
        <v>3490</v>
      </c>
      <c r="D186" s="79" t="s">
        <v>234</v>
      </c>
      <c r="E186" s="78"/>
      <c r="F186" s="78" t="s">
        <v>245</v>
      </c>
      <c r="G186" s="80" t="s">
        <v>246</v>
      </c>
      <c r="H186" s="80" t="s">
        <v>109</v>
      </c>
      <c r="I186" s="89"/>
      <c r="J186" s="89"/>
      <c r="K186" s="89"/>
      <c r="L186" s="95">
        <v>0</v>
      </c>
    </row>
    <row r="187" spans="1:12" ht="72">
      <c r="A187" s="1"/>
      <c r="B187" s="77"/>
      <c r="C187" s="78"/>
      <c r="D187" s="79"/>
      <c r="E187" s="78"/>
      <c r="F187" s="78"/>
      <c r="G187" s="84" t="s">
        <v>110</v>
      </c>
      <c r="H187" s="85"/>
      <c r="I187" s="86"/>
      <c r="J187" s="86"/>
      <c r="K187" s="86"/>
      <c r="L187" s="96"/>
    </row>
    <row r="188" spans="1:12" ht="48">
      <c r="A188" s="1"/>
      <c r="B188" s="77">
        <v>14</v>
      </c>
      <c r="C188" s="78">
        <v>3490</v>
      </c>
      <c r="D188" s="79" t="s">
        <v>234</v>
      </c>
      <c r="E188" s="78"/>
      <c r="F188" s="78" t="s">
        <v>245</v>
      </c>
      <c r="G188" s="80" t="s">
        <v>246</v>
      </c>
      <c r="H188" s="81" t="s">
        <v>111</v>
      </c>
      <c r="I188" s="89">
        <v>0</v>
      </c>
      <c r="J188" s="89">
        <v>0</v>
      </c>
      <c r="K188" s="89">
        <v>0</v>
      </c>
      <c r="L188" s="95"/>
    </row>
    <row r="189" spans="1:12" ht="48">
      <c r="A189" s="1"/>
      <c r="B189" s="77">
        <v>14</v>
      </c>
      <c r="C189" s="78">
        <v>3490</v>
      </c>
      <c r="D189" s="79" t="s">
        <v>234</v>
      </c>
      <c r="E189" s="78"/>
      <c r="F189" s="78" t="s">
        <v>245</v>
      </c>
      <c r="G189" s="80" t="s">
        <v>246</v>
      </c>
      <c r="H189" s="80" t="s">
        <v>112</v>
      </c>
      <c r="I189" s="82">
        <v>1000000</v>
      </c>
      <c r="J189" s="89">
        <v>0</v>
      </c>
      <c r="K189" s="89">
        <v>0</v>
      </c>
      <c r="L189" s="95">
        <v>0</v>
      </c>
    </row>
    <row r="190" spans="1:12" ht="48">
      <c r="A190" s="1"/>
      <c r="B190" s="77">
        <v>14</v>
      </c>
      <c r="C190" s="78">
        <v>3490</v>
      </c>
      <c r="D190" s="79" t="s">
        <v>234</v>
      </c>
      <c r="E190" s="78"/>
      <c r="F190" s="78" t="s">
        <v>245</v>
      </c>
      <c r="G190" s="80" t="s">
        <v>246</v>
      </c>
      <c r="H190" s="80" t="s">
        <v>113</v>
      </c>
      <c r="I190" s="89"/>
      <c r="J190" s="89"/>
      <c r="K190" s="89"/>
      <c r="L190" s="95">
        <v>0</v>
      </c>
    </row>
    <row r="191" spans="1:12" ht="84">
      <c r="A191" s="1"/>
      <c r="B191" s="77"/>
      <c r="C191" s="78"/>
      <c r="D191" s="79"/>
      <c r="E191" s="78"/>
      <c r="F191" s="78"/>
      <c r="G191" s="84" t="s">
        <v>114</v>
      </c>
      <c r="H191" s="85"/>
      <c r="I191" s="86"/>
      <c r="J191" s="86"/>
      <c r="K191" s="86"/>
      <c r="L191" s="96"/>
    </row>
    <row r="192" spans="1:12" ht="48">
      <c r="A192" s="1"/>
      <c r="B192" s="77">
        <v>14</v>
      </c>
      <c r="C192" s="78">
        <v>3490</v>
      </c>
      <c r="D192" s="79" t="s">
        <v>234</v>
      </c>
      <c r="E192" s="78"/>
      <c r="F192" s="78" t="s">
        <v>245</v>
      </c>
      <c r="G192" s="80" t="s">
        <v>246</v>
      </c>
      <c r="H192" s="81" t="s">
        <v>115</v>
      </c>
      <c r="I192" s="89"/>
      <c r="J192" s="89"/>
      <c r="K192" s="89">
        <v>0</v>
      </c>
      <c r="L192" s="95"/>
    </row>
    <row r="193" spans="1:12" ht="48">
      <c r="A193" s="1"/>
      <c r="B193" s="77">
        <v>14</v>
      </c>
      <c r="C193" s="78">
        <v>3490</v>
      </c>
      <c r="D193" s="79" t="s">
        <v>234</v>
      </c>
      <c r="E193" s="78"/>
      <c r="F193" s="78" t="s">
        <v>245</v>
      </c>
      <c r="G193" s="80" t="s">
        <v>246</v>
      </c>
      <c r="H193" s="80" t="s">
        <v>116</v>
      </c>
      <c r="I193" s="82">
        <v>1000000</v>
      </c>
      <c r="J193" s="89">
        <v>0</v>
      </c>
      <c r="K193" s="89">
        <v>0</v>
      </c>
      <c r="L193" s="95">
        <v>0</v>
      </c>
    </row>
    <row r="194" spans="1:12" ht="48">
      <c r="A194" s="1"/>
      <c r="B194" s="77">
        <v>14</v>
      </c>
      <c r="C194" s="78">
        <v>3490</v>
      </c>
      <c r="D194" s="79" t="s">
        <v>234</v>
      </c>
      <c r="E194" s="78"/>
      <c r="F194" s="78" t="s">
        <v>245</v>
      </c>
      <c r="G194" s="80" t="s">
        <v>246</v>
      </c>
      <c r="H194" s="80" t="s">
        <v>117</v>
      </c>
      <c r="I194" s="82">
        <v>1000000</v>
      </c>
      <c r="J194" s="89">
        <v>0</v>
      </c>
      <c r="K194" s="89"/>
      <c r="L194" s="95">
        <v>0</v>
      </c>
    </row>
    <row r="195" spans="1:12" ht="60">
      <c r="A195" s="1"/>
      <c r="B195" s="77"/>
      <c r="C195" s="78"/>
      <c r="D195" s="79"/>
      <c r="E195" s="78"/>
      <c r="F195" s="78"/>
      <c r="G195" s="90" t="s">
        <v>118</v>
      </c>
      <c r="H195" s="91"/>
      <c r="I195" s="92"/>
      <c r="J195" s="93">
        <v>-1000000</v>
      </c>
      <c r="K195" s="92"/>
      <c r="L195" s="97"/>
    </row>
    <row r="196" spans="1:12" ht="36">
      <c r="A196" s="1"/>
      <c r="B196" s="77">
        <v>14</v>
      </c>
      <c r="C196" s="78">
        <v>3490</v>
      </c>
      <c r="D196" s="79" t="s">
        <v>234</v>
      </c>
      <c r="E196" s="78"/>
      <c r="F196" s="78" t="s">
        <v>247</v>
      </c>
      <c r="G196" s="80" t="s">
        <v>248</v>
      </c>
      <c r="H196" s="81" t="s">
        <v>107</v>
      </c>
      <c r="I196" s="89">
        <v>23</v>
      </c>
      <c r="J196" s="89"/>
      <c r="K196" s="89">
        <v>0</v>
      </c>
      <c r="L196" s="95"/>
    </row>
    <row r="197" spans="1:12" ht="36">
      <c r="A197" s="1"/>
      <c r="B197" s="77">
        <v>14</v>
      </c>
      <c r="C197" s="78">
        <v>3490</v>
      </c>
      <c r="D197" s="79" t="s">
        <v>234</v>
      </c>
      <c r="E197" s="78"/>
      <c r="F197" s="78" t="s">
        <v>247</v>
      </c>
      <c r="G197" s="80" t="s">
        <v>248</v>
      </c>
      <c r="H197" s="80" t="s">
        <v>108</v>
      </c>
      <c r="I197" s="82">
        <v>2000000</v>
      </c>
      <c r="J197" s="89">
        <v>0</v>
      </c>
      <c r="K197" s="89">
        <v>0</v>
      </c>
      <c r="L197" s="95">
        <v>0</v>
      </c>
    </row>
    <row r="198" spans="1:12" ht="36">
      <c r="A198" s="1"/>
      <c r="B198" s="77">
        <v>14</v>
      </c>
      <c r="C198" s="78">
        <v>3490</v>
      </c>
      <c r="D198" s="79" t="s">
        <v>234</v>
      </c>
      <c r="E198" s="78"/>
      <c r="F198" s="78" t="s">
        <v>247</v>
      </c>
      <c r="G198" s="80" t="s">
        <v>248</v>
      </c>
      <c r="H198" s="80" t="s">
        <v>109</v>
      </c>
      <c r="I198" s="82">
        <v>86957</v>
      </c>
      <c r="J198" s="89">
        <v>0</v>
      </c>
      <c r="K198" s="89"/>
      <c r="L198" s="95">
        <v>0</v>
      </c>
    </row>
    <row r="199" spans="1:12" ht="72">
      <c r="A199" s="1"/>
      <c r="B199" s="77"/>
      <c r="C199" s="78"/>
      <c r="D199" s="79"/>
      <c r="E199" s="78"/>
      <c r="F199" s="78"/>
      <c r="G199" s="84" t="s">
        <v>110</v>
      </c>
      <c r="H199" s="85"/>
      <c r="I199" s="86"/>
      <c r="J199" s="88">
        <v>-86957</v>
      </c>
      <c r="K199" s="86"/>
      <c r="L199" s="96"/>
    </row>
    <row r="200" spans="1:12" ht="36">
      <c r="A200" s="1"/>
      <c r="B200" s="77">
        <v>14</v>
      </c>
      <c r="C200" s="78">
        <v>3490</v>
      </c>
      <c r="D200" s="79" t="s">
        <v>234</v>
      </c>
      <c r="E200" s="78"/>
      <c r="F200" s="78" t="s">
        <v>247</v>
      </c>
      <c r="G200" s="80" t="s">
        <v>248</v>
      </c>
      <c r="H200" s="81" t="s">
        <v>111</v>
      </c>
      <c r="I200" s="89">
        <v>23</v>
      </c>
      <c r="J200" s="89"/>
      <c r="K200" s="89">
        <v>0</v>
      </c>
      <c r="L200" s="95"/>
    </row>
    <row r="201" spans="1:12" ht="36">
      <c r="A201" s="1"/>
      <c r="B201" s="77">
        <v>14</v>
      </c>
      <c r="C201" s="78">
        <v>3490</v>
      </c>
      <c r="D201" s="79" t="s">
        <v>234</v>
      </c>
      <c r="E201" s="78"/>
      <c r="F201" s="78" t="s">
        <v>247</v>
      </c>
      <c r="G201" s="80" t="s">
        <v>248</v>
      </c>
      <c r="H201" s="80" t="s">
        <v>112</v>
      </c>
      <c r="I201" s="89">
        <v>0</v>
      </c>
      <c r="J201" s="89">
        <v>0</v>
      </c>
      <c r="K201" s="89">
        <v>0</v>
      </c>
      <c r="L201" s="95">
        <v>0</v>
      </c>
    </row>
    <row r="202" spans="1:12" ht="36">
      <c r="A202" s="1"/>
      <c r="B202" s="77">
        <v>14</v>
      </c>
      <c r="C202" s="78">
        <v>3490</v>
      </c>
      <c r="D202" s="79" t="s">
        <v>234</v>
      </c>
      <c r="E202" s="78"/>
      <c r="F202" s="78" t="s">
        <v>247</v>
      </c>
      <c r="G202" s="80" t="s">
        <v>248</v>
      </c>
      <c r="H202" s="80" t="s">
        <v>113</v>
      </c>
      <c r="I202" s="89">
        <v>0</v>
      </c>
      <c r="J202" s="89">
        <v>0</v>
      </c>
      <c r="K202" s="89"/>
      <c r="L202" s="95">
        <v>0</v>
      </c>
    </row>
    <row r="203" spans="1:12" ht="84">
      <c r="A203" s="1"/>
      <c r="B203" s="77"/>
      <c r="C203" s="78"/>
      <c r="D203" s="79"/>
      <c r="E203" s="78"/>
      <c r="F203" s="78"/>
      <c r="G203" s="84" t="s">
        <v>114</v>
      </c>
      <c r="H203" s="85"/>
      <c r="I203" s="86"/>
      <c r="J203" s="86">
        <v>0</v>
      </c>
      <c r="K203" s="86"/>
      <c r="L203" s="96"/>
    </row>
    <row r="204" spans="1:12" ht="36">
      <c r="A204" s="1"/>
      <c r="B204" s="77">
        <v>14</v>
      </c>
      <c r="C204" s="78">
        <v>3490</v>
      </c>
      <c r="D204" s="79" t="s">
        <v>234</v>
      </c>
      <c r="E204" s="78"/>
      <c r="F204" s="78" t="s">
        <v>247</v>
      </c>
      <c r="G204" s="80" t="s">
        <v>248</v>
      </c>
      <c r="H204" s="81" t="s">
        <v>115</v>
      </c>
      <c r="I204" s="89">
        <v>60</v>
      </c>
      <c r="J204" s="89"/>
      <c r="K204" s="89"/>
      <c r="L204" s="95"/>
    </row>
    <row r="205" spans="1:12" ht="36">
      <c r="A205" s="1"/>
      <c r="B205" s="77">
        <v>14</v>
      </c>
      <c r="C205" s="78">
        <v>3490</v>
      </c>
      <c r="D205" s="79" t="s">
        <v>234</v>
      </c>
      <c r="E205" s="78"/>
      <c r="F205" s="78" t="s">
        <v>247</v>
      </c>
      <c r="G205" s="80" t="s">
        <v>248</v>
      </c>
      <c r="H205" s="80" t="s">
        <v>116</v>
      </c>
      <c r="I205" s="89">
        <v>0</v>
      </c>
      <c r="J205" s="89">
        <v>0</v>
      </c>
      <c r="K205" s="89">
        <v>0</v>
      </c>
      <c r="L205" s="95">
        <v>0</v>
      </c>
    </row>
    <row r="206" spans="1:12" ht="36">
      <c r="A206" s="1"/>
      <c r="B206" s="77">
        <v>14</v>
      </c>
      <c r="C206" s="78">
        <v>3490</v>
      </c>
      <c r="D206" s="79" t="s">
        <v>234</v>
      </c>
      <c r="E206" s="78"/>
      <c r="F206" s="78" t="s">
        <v>247</v>
      </c>
      <c r="G206" s="80" t="s">
        <v>248</v>
      </c>
      <c r="H206" s="80" t="s">
        <v>117</v>
      </c>
      <c r="I206" s="89">
        <v>0</v>
      </c>
      <c r="J206" s="89">
        <v>0</v>
      </c>
      <c r="K206" s="89">
        <v>0</v>
      </c>
      <c r="L206" s="95">
        <v>0</v>
      </c>
    </row>
    <row r="207" spans="1:12" ht="60">
      <c r="A207" s="1"/>
      <c r="B207" s="77"/>
      <c r="C207" s="78"/>
      <c r="D207" s="79"/>
      <c r="E207" s="78"/>
      <c r="F207" s="78"/>
      <c r="G207" s="90" t="s">
        <v>118</v>
      </c>
      <c r="H207" s="91"/>
      <c r="I207" s="92"/>
      <c r="J207" s="92">
        <v>0</v>
      </c>
      <c r="K207" s="92">
        <v>0</v>
      </c>
      <c r="L207" s="97">
        <v>0</v>
      </c>
    </row>
    <row r="208" spans="1:12" ht="36">
      <c r="A208" s="1"/>
      <c r="B208" s="77">
        <v>14</v>
      </c>
      <c r="C208" s="78">
        <v>3490</v>
      </c>
      <c r="D208" s="79" t="s">
        <v>234</v>
      </c>
      <c r="E208" s="78"/>
      <c r="F208" s="78" t="s">
        <v>243</v>
      </c>
      <c r="G208" s="80" t="s">
        <v>244</v>
      </c>
      <c r="H208" s="81" t="s">
        <v>107</v>
      </c>
      <c r="I208" s="89">
        <v>0</v>
      </c>
      <c r="J208" s="89">
        <v>20</v>
      </c>
      <c r="K208" s="89">
        <v>20</v>
      </c>
      <c r="L208" s="95"/>
    </row>
    <row r="209" spans="1:12" ht="36">
      <c r="A209" s="1"/>
      <c r="B209" s="77">
        <v>14</v>
      </c>
      <c r="C209" s="78">
        <v>3490</v>
      </c>
      <c r="D209" s="79" t="s">
        <v>234</v>
      </c>
      <c r="E209" s="78"/>
      <c r="F209" s="78" t="s">
        <v>243</v>
      </c>
      <c r="G209" s="80" t="s">
        <v>244</v>
      </c>
      <c r="H209" s="80" t="s">
        <v>108</v>
      </c>
      <c r="I209" s="89">
        <v>0</v>
      </c>
      <c r="J209" s="82">
        <v>2000000</v>
      </c>
      <c r="K209" s="82">
        <v>2000000</v>
      </c>
      <c r="L209" s="83">
        <v>2000000</v>
      </c>
    </row>
    <row r="210" spans="1:12" ht="36">
      <c r="A210" s="1"/>
      <c r="B210" s="77">
        <v>14</v>
      </c>
      <c r="C210" s="78">
        <v>3490</v>
      </c>
      <c r="D210" s="79" t="s">
        <v>234</v>
      </c>
      <c r="E210" s="78"/>
      <c r="F210" s="78" t="s">
        <v>243</v>
      </c>
      <c r="G210" s="80" t="s">
        <v>244</v>
      </c>
      <c r="H210" s="80" t="s">
        <v>109</v>
      </c>
      <c r="I210" s="89"/>
      <c r="J210" s="82">
        <v>100000</v>
      </c>
      <c r="K210" s="82">
        <v>100000</v>
      </c>
      <c r="L210" s="83">
        <v>2000000</v>
      </c>
    </row>
    <row r="211" spans="1:12" ht="72">
      <c r="A211" s="1"/>
      <c r="B211" s="77"/>
      <c r="C211" s="78"/>
      <c r="D211" s="79"/>
      <c r="E211" s="78"/>
      <c r="F211" s="78"/>
      <c r="G211" s="84" t="s">
        <v>110</v>
      </c>
      <c r="H211" s="85"/>
      <c r="I211" s="86"/>
      <c r="J211" s="86"/>
      <c r="K211" s="86">
        <v>0</v>
      </c>
      <c r="L211" s="87">
        <v>1900000</v>
      </c>
    </row>
    <row r="212" spans="1:12" ht="36">
      <c r="A212" s="1"/>
      <c r="B212" s="77">
        <v>14</v>
      </c>
      <c r="C212" s="78">
        <v>3490</v>
      </c>
      <c r="D212" s="79" t="s">
        <v>234</v>
      </c>
      <c r="E212" s="78"/>
      <c r="F212" s="78" t="s">
        <v>243</v>
      </c>
      <c r="G212" s="80" t="s">
        <v>244</v>
      </c>
      <c r="H212" s="81" t="s">
        <v>111</v>
      </c>
      <c r="I212" s="89">
        <v>0</v>
      </c>
      <c r="J212" s="89">
        <v>20</v>
      </c>
      <c r="K212" s="89">
        <v>20</v>
      </c>
      <c r="L212" s="95"/>
    </row>
    <row r="213" spans="1:12" ht="36">
      <c r="A213" s="1"/>
      <c r="B213" s="77">
        <v>14</v>
      </c>
      <c r="C213" s="78">
        <v>3490</v>
      </c>
      <c r="D213" s="79" t="s">
        <v>234</v>
      </c>
      <c r="E213" s="78"/>
      <c r="F213" s="78" t="s">
        <v>243</v>
      </c>
      <c r="G213" s="80" t="s">
        <v>244</v>
      </c>
      <c r="H213" s="80" t="s">
        <v>112</v>
      </c>
      <c r="I213" s="89">
        <v>0</v>
      </c>
      <c r="J213" s="82">
        <v>2300000</v>
      </c>
      <c r="K213" s="82">
        <v>1700000</v>
      </c>
      <c r="L213" s="83">
        <v>2000000</v>
      </c>
    </row>
    <row r="214" spans="1:12" ht="36">
      <c r="A214" s="1"/>
      <c r="B214" s="77">
        <v>14</v>
      </c>
      <c r="C214" s="78">
        <v>3490</v>
      </c>
      <c r="D214" s="79" t="s">
        <v>234</v>
      </c>
      <c r="E214" s="78"/>
      <c r="F214" s="78" t="s">
        <v>243</v>
      </c>
      <c r="G214" s="80" t="s">
        <v>244</v>
      </c>
      <c r="H214" s="80" t="s">
        <v>113</v>
      </c>
      <c r="I214" s="89"/>
      <c r="J214" s="82">
        <v>115000</v>
      </c>
      <c r="K214" s="82">
        <v>85000</v>
      </c>
      <c r="L214" s="83">
        <v>2000000</v>
      </c>
    </row>
    <row r="215" spans="1:12" ht="84">
      <c r="A215" s="1"/>
      <c r="B215" s="77"/>
      <c r="C215" s="78"/>
      <c r="D215" s="79"/>
      <c r="E215" s="78"/>
      <c r="F215" s="78"/>
      <c r="G215" s="84" t="s">
        <v>114</v>
      </c>
      <c r="H215" s="85"/>
      <c r="I215" s="86"/>
      <c r="J215" s="86"/>
      <c r="K215" s="88">
        <v>-30000</v>
      </c>
      <c r="L215" s="87">
        <v>1915000</v>
      </c>
    </row>
    <row r="216" spans="1:12" ht="36">
      <c r="A216" s="1"/>
      <c r="B216" s="77">
        <v>14</v>
      </c>
      <c r="C216" s="78">
        <v>3490</v>
      </c>
      <c r="D216" s="79" t="s">
        <v>234</v>
      </c>
      <c r="E216" s="78"/>
      <c r="F216" s="78" t="s">
        <v>243</v>
      </c>
      <c r="G216" s="80" t="s">
        <v>244</v>
      </c>
      <c r="H216" s="81" t="s">
        <v>115</v>
      </c>
      <c r="I216" s="89"/>
      <c r="J216" s="89"/>
      <c r="K216" s="89">
        <v>0</v>
      </c>
      <c r="L216" s="95"/>
    </row>
    <row r="217" spans="1:12" ht="36">
      <c r="A217" s="1"/>
      <c r="B217" s="77">
        <v>14</v>
      </c>
      <c r="C217" s="78">
        <v>3490</v>
      </c>
      <c r="D217" s="79" t="s">
        <v>234</v>
      </c>
      <c r="E217" s="78"/>
      <c r="F217" s="78" t="s">
        <v>243</v>
      </c>
      <c r="G217" s="80" t="s">
        <v>244</v>
      </c>
      <c r="H217" s="80" t="s">
        <v>116</v>
      </c>
      <c r="I217" s="89">
        <v>0</v>
      </c>
      <c r="J217" s="82">
        <v>1999572</v>
      </c>
      <c r="K217" s="82">
        <v>1684440</v>
      </c>
      <c r="L217" s="95">
        <v>0</v>
      </c>
    </row>
    <row r="218" spans="1:12" ht="36">
      <c r="A218" s="1"/>
      <c r="B218" s="77">
        <v>14</v>
      </c>
      <c r="C218" s="78">
        <v>3490</v>
      </c>
      <c r="D218" s="79" t="s">
        <v>234</v>
      </c>
      <c r="E218" s="78"/>
      <c r="F218" s="78" t="s">
        <v>243</v>
      </c>
      <c r="G218" s="80" t="s">
        <v>244</v>
      </c>
      <c r="H218" s="80" t="s">
        <v>117</v>
      </c>
      <c r="I218" s="89">
        <v>0</v>
      </c>
      <c r="J218" s="82">
        <v>1999572</v>
      </c>
      <c r="K218" s="89"/>
      <c r="L218" s="95">
        <v>0</v>
      </c>
    </row>
    <row r="219" spans="1:12" ht="60">
      <c r="A219" s="1"/>
      <c r="B219" s="77"/>
      <c r="C219" s="78"/>
      <c r="D219" s="79"/>
      <c r="E219" s="78"/>
      <c r="F219" s="78"/>
      <c r="G219" s="90" t="s">
        <v>118</v>
      </c>
      <c r="H219" s="91"/>
      <c r="I219" s="92"/>
      <c r="J219" s="93">
        <v>1999572</v>
      </c>
      <c r="K219" s="92"/>
      <c r="L219" s="97"/>
    </row>
    <row r="220" spans="1:12" ht="24">
      <c r="A220" s="1"/>
      <c r="B220" s="77">
        <v>14</v>
      </c>
      <c r="C220" s="78">
        <v>3490</v>
      </c>
      <c r="D220" s="79" t="s">
        <v>234</v>
      </c>
      <c r="E220" s="78"/>
      <c r="F220" s="78" t="s">
        <v>191</v>
      </c>
      <c r="G220" s="80" t="s">
        <v>192</v>
      </c>
      <c r="H220" s="81" t="s">
        <v>107</v>
      </c>
      <c r="I220" s="89"/>
      <c r="J220" s="89"/>
      <c r="K220" s="89"/>
      <c r="L220" s="95"/>
    </row>
    <row r="221" spans="1:12" ht="24">
      <c r="A221" s="1"/>
      <c r="B221" s="77">
        <v>14</v>
      </c>
      <c r="C221" s="78">
        <v>3490</v>
      </c>
      <c r="D221" s="79" t="s">
        <v>234</v>
      </c>
      <c r="E221" s="78"/>
      <c r="F221" s="78" t="s">
        <v>191</v>
      </c>
      <c r="G221" s="80" t="s">
        <v>192</v>
      </c>
      <c r="H221" s="80" t="s">
        <v>108</v>
      </c>
      <c r="I221" s="89">
        <v>0</v>
      </c>
      <c r="J221" s="89">
        <v>0</v>
      </c>
      <c r="K221" s="89">
        <v>0</v>
      </c>
      <c r="L221" s="95">
        <v>0</v>
      </c>
    </row>
    <row r="222" spans="1:12" ht="24">
      <c r="A222" s="1"/>
      <c r="B222" s="77">
        <v>14</v>
      </c>
      <c r="C222" s="78">
        <v>3490</v>
      </c>
      <c r="D222" s="79" t="s">
        <v>234</v>
      </c>
      <c r="E222" s="78"/>
      <c r="F222" s="78" t="s">
        <v>191</v>
      </c>
      <c r="G222" s="80" t="s">
        <v>192</v>
      </c>
      <c r="H222" s="80" t="s">
        <v>109</v>
      </c>
      <c r="I222" s="89">
        <v>0</v>
      </c>
      <c r="J222" s="89">
        <v>0</v>
      </c>
      <c r="K222" s="89">
        <v>0</v>
      </c>
      <c r="L222" s="95">
        <v>0</v>
      </c>
    </row>
    <row r="223" spans="1:12" ht="72">
      <c r="A223" s="1"/>
      <c r="B223" s="77"/>
      <c r="C223" s="78"/>
      <c r="D223" s="79"/>
      <c r="E223" s="78"/>
      <c r="F223" s="78"/>
      <c r="G223" s="84" t="s">
        <v>110</v>
      </c>
      <c r="H223" s="85"/>
      <c r="I223" s="86"/>
      <c r="J223" s="86">
        <v>0</v>
      </c>
      <c r="K223" s="86">
        <v>0</v>
      </c>
      <c r="L223" s="96">
        <v>0</v>
      </c>
    </row>
    <row r="224" spans="1:12" ht="24">
      <c r="A224" s="1"/>
      <c r="B224" s="77">
        <v>14</v>
      </c>
      <c r="C224" s="78">
        <v>3490</v>
      </c>
      <c r="D224" s="79" t="s">
        <v>234</v>
      </c>
      <c r="E224" s="78"/>
      <c r="F224" s="78" t="s">
        <v>191</v>
      </c>
      <c r="G224" s="80" t="s">
        <v>192</v>
      </c>
      <c r="H224" s="81" t="s">
        <v>111</v>
      </c>
      <c r="I224" s="89"/>
      <c r="J224" s="89"/>
      <c r="K224" s="89"/>
      <c r="L224" s="95"/>
    </row>
    <row r="225" spans="1:12" ht="24">
      <c r="A225" s="1"/>
      <c r="B225" s="77">
        <v>14</v>
      </c>
      <c r="C225" s="78">
        <v>3490</v>
      </c>
      <c r="D225" s="79" t="s">
        <v>234</v>
      </c>
      <c r="E225" s="78"/>
      <c r="F225" s="78" t="s">
        <v>191</v>
      </c>
      <c r="G225" s="80" t="s">
        <v>192</v>
      </c>
      <c r="H225" s="80" t="s">
        <v>112</v>
      </c>
      <c r="I225" s="89">
        <v>0</v>
      </c>
      <c r="J225" s="89">
        <v>0</v>
      </c>
      <c r="K225" s="82">
        <v>300000</v>
      </c>
      <c r="L225" s="95">
        <v>0</v>
      </c>
    </row>
    <row r="226" spans="1:12" ht="24">
      <c r="A226" s="1"/>
      <c r="B226" s="77">
        <v>14</v>
      </c>
      <c r="C226" s="78">
        <v>3490</v>
      </c>
      <c r="D226" s="79" t="s">
        <v>234</v>
      </c>
      <c r="E226" s="78"/>
      <c r="F226" s="78" t="s">
        <v>191</v>
      </c>
      <c r="G226" s="80" t="s">
        <v>192</v>
      </c>
      <c r="H226" s="80" t="s">
        <v>113</v>
      </c>
      <c r="I226" s="89">
        <v>0</v>
      </c>
      <c r="J226" s="89">
        <v>0</v>
      </c>
      <c r="K226" s="82">
        <v>300000</v>
      </c>
      <c r="L226" s="95">
        <v>0</v>
      </c>
    </row>
    <row r="227" spans="1:12" ht="84">
      <c r="A227" s="1"/>
      <c r="B227" s="77"/>
      <c r="C227" s="78"/>
      <c r="D227" s="79"/>
      <c r="E227" s="78"/>
      <c r="F227" s="78"/>
      <c r="G227" s="84" t="s">
        <v>114</v>
      </c>
      <c r="H227" s="85"/>
      <c r="I227" s="86"/>
      <c r="J227" s="86">
        <v>0</v>
      </c>
      <c r="K227" s="88">
        <v>300000</v>
      </c>
      <c r="L227" s="87">
        <v>-300000</v>
      </c>
    </row>
    <row r="228" spans="1:12" ht="24">
      <c r="A228" s="1"/>
      <c r="B228" s="77">
        <v>14</v>
      </c>
      <c r="C228" s="78">
        <v>3490</v>
      </c>
      <c r="D228" s="79" t="s">
        <v>234</v>
      </c>
      <c r="E228" s="78"/>
      <c r="F228" s="78" t="s">
        <v>191</v>
      </c>
      <c r="G228" s="80" t="s">
        <v>192</v>
      </c>
      <c r="H228" s="81" t="s">
        <v>115</v>
      </c>
      <c r="I228" s="89"/>
      <c r="J228" s="89"/>
      <c r="K228" s="89"/>
      <c r="L228" s="95"/>
    </row>
    <row r="229" spans="1:12" ht="24">
      <c r="A229" s="1"/>
      <c r="B229" s="77">
        <v>14</v>
      </c>
      <c r="C229" s="78">
        <v>3490</v>
      </c>
      <c r="D229" s="79" t="s">
        <v>234</v>
      </c>
      <c r="E229" s="78"/>
      <c r="F229" s="78" t="s">
        <v>191</v>
      </c>
      <c r="G229" s="80" t="s">
        <v>192</v>
      </c>
      <c r="H229" s="80" t="s">
        <v>116</v>
      </c>
      <c r="I229" s="89">
        <v>0</v>
      </c>
      <c r="J229" s="89">
        <v>0</v>
      </c>
      <c r="K229" s="82">
        <v>288000</v>
      </c>
      <c r="L229" s="95">
        <v>0</v>
      </c>
    </row>
    <row r="230" spans="1:12" ht="24">
      <c r="A230" s="1"/>
      <c r="B230" s="77">
        <v>14</v>
      </c>
      <c r="C230" s="78">
        <v>3490</v>
      </c>
      <c r="D230" s="79" t="s">
        <v>234</v>
      </c>
      <c r="E230" s="78"/>
      <c r="F230" s="78" t="s">
        <v>191</v>
      </c>
      <c r="G230" s="80" t="s">
        <v>192</v>
      </c>
      <c r="H230" s="80" t="s">
        <v>117</v>
      </c>
      <c r="I230" s="89">
        <v>0</v>
      </c>
      <c r="J230" s="89">
        <v>0</v>
      </c>
      <c r="K230" s="82">
        <v>288000</v>
      </c>
      <c r="L230" s="95">
        <v>0</v>
      </c>
    </row>
    <row r="231" spans="1:12" ht="60">
      <c r="A231" s="1"/>
      <c r="B231" s="77"/>
      <c r="C231" s="78"/>
      <c r="D231" s="79"/>
      <c r="E231" s="78"/>
      <c r="F231" s="78"/>
      <c r="G231" s="90" t="s">
        <v>118</v>
      </c>
      <c r="H231" s="91"/>
      <c r="I231" s="92"/>
      <c r="J231" s="92">
        <v>0</v>
      </c>
      <c r="K231" s="93">
        <v>288000</v>
      </c>
      <c r="L231" s="94">
        <v>-288000</v>
      </c>
    </row>
    <row r="232" spans="1:12" ht="60">
      <c r="A232" s="1"/>
      <c r="B232" s="77">
        <v>14</v>
      </c>
      <c r="C232" s="78">
        <v>3490</v>
      </c>
      <c r="D232" s="79" t="s">
        <v>234</v>
      </c>
      <c r="E232" s="78"/>
      <c r="F232" s="78" t="s">
        <v>76</v>
      </c>
      <c r="G232" s="80" t="s">
        <v>77</v>
      </c>
      <c r="H232" s="81" t="s">
        <v>107</v>
      </c>
      <c r="I232" s="89"/>
      <c r="J232" s="89"/>
      <c r="K232" s="89"/>
      <c r="L232" s="95"/>
    </row>
    <row r="233" spans="1:12" ht="60">
      <c r="A233" s="1"/>
      <c r="B233" s="77">
        <v>14</v>
      </c>
      <c r="C233" s="78">
        <v>3490</v>
      </c>
      <c r="D233" s="79" t="s">
        <v>234</v>
      </c>
      <c r="E233" s="78"/>
      <c r="F233" s="78" t="s">
        <v>76</v>
      </c>
      <c r="G233" s="80" t="s">
        <v>77</v>
      </c>
      <c r="H233" s="80" t="s">
        <v>108</v>
      </c>
      <c r="I233" s="89">
        <v>0</v>
      </c>
      <c r="J233" s="89">
        <v>0</v>
      </c>
      <c r="K233" s="89">
        <v>0</v>
      </c>
      <c r="L233" s="95">
        <v>0</v>
      </c>
    </row>
    <row r="234" spans="1:12" ht="60">
      <c r="A234" s="1"/>
      <c r="B234" s="77">
        <v>14</v>
      </c>
      <c r="C234" s="78">
        <v>3490</v>
      </c>
      <c r="D234" s="79" t="s">
        <v>234</v>
      </c>
      <c r="E234" s="78"/>
      <c r="F234" s="78" t="s">
        <v>76</v>
      </c>
      <c r="G234" s="80" t="s">
        <v>77</v>
      </c>
      <c r="H234" s="80" t="s">
        <v>109</v>
      </c>
      <c r="I234" s="89">
        <v>0</v>
      </c>
      <c r="J234" s="89">
        <v>0</v>
      </c>
      <c r="K234" s="89">
        <v>0</v>
      </c>
      <c r="L234" s="95">
        <v>0</v>
      </c>
    </row>
    <row r="235" spans="1:12" ht="72">
      <c r="A235" s="1"/>
      <c r="B235" s="77"/>
      <c r="C235" s="78"/>
      <c r="D235" s="79"/>
      <c r="E235" s="78"/>
      <c r="F235" s="78"/>
      <c r="G235" s="84" t="s">
        <v>110</v>
      </c>
      <c r="H235" s="85"/>
      <c r="I235" s="86"/>
      <c r="J235" s="86">
        <v>0</v>
      </c>
      <c r="K235" s="86">
        <v>0</v>
      </c>
      <c r="L235" s="96">
        <v>0</v>
      </c>
    </row>
    <row r="236" spans="1:12" ht="60">
      <c r="A236" s="1"/>
      <c r="B236" s="77">
        <v>14</v>
      </c>
      <c r="C236" s="78">
        <v>3490</v>
      </c>
      <c r="D236" s="79" t="s">
        <v>234</v>
      </c>
      <c r="E236" s="78"/>
      <c r="F236" s="78" t="s">
        <v>76</v>
      </c>
      <c r="G236" s="80" t="s">
        <v>77</v>
      </c>
      <c r="H236" s="81" t="s">
        <v>111</v>
      </c>
      <c r="I236" s="89"/>
      <c r="J236" s="89"/>
      <c r="K236" s="89"/>
      <c r="L236" s="95"/>
    </row>
    <row r="237" spans="1:12" ht="60">
      <c r="A237" s="1"/>
      <c r="B237" s="77">
        <v>14</v>
      </c>
      <c r="C237" s="78">
        <v>3490</v>
      </c>
      <c r="D237" s="79" t="s">
        <v>234</v>
      </c>
      <c r="E237" s="78"/>
      <c r="F237" s="78" t="s">
        <v>76</v>
      </c>
      <c r="G237" s="80" t="s">
        <v>77</v>
      </c>
      <c r="H237" s="80" t="s">
        <v>112</v>
      </c>
      <c r="I237" s="82">
        <v>2000000</v>
      </c>
      <c r="J237" s="89">
        <v>0</v>
      </c>
      <c r="K237" s="89">
        <v>0</v>
      </c>
      <c r="L237" s="95">
        <v>0</v>
      </c>
    </row>
    <row r="238" spans="1:12" ht="60">
      <c r="A238" s="1"/>
      <c r="B238" s="77">
        <v>14</v>
      </c>
      <c r="C238" s="78">
        <v>3490</v>
      </c>
      <c r="D238" s="79" t="s">
        <v>234</v>
      </c>
      <c r="E238" s="78"/>
      <c r="F238" s="78" t="s">
        <v>76</v>
      </c>
      <c r="G238" s="80" t="s">
        <v>77</v>
      </c>
      <c r="H238" s="80" t="s">
        <v>113</v>
      </c>
      <c r="I238" s="82">
        <v>2000000</v>
      </c>
      <c r="J238" s="89">
        <v>0</v>
      </c>
      <c r="K238" s="89">
        <v>0</v>
      </c>
      <c r="L238" s="95">
        <v>0</v>
      </c>
    </row>
    <row r="239" spans="1:12" ht="84">
      <c r="A239" s="1"/>
      <c r="B239" s="77"/>
      <c r="C239" s="78"/>
      <c r="D239" s="79"/>
      <c r="E239" s="78"/>
      <c r="F239" s="78"/>
      <c r="G239" s="84" t="s">
        <v>114</v>
      </c>
      <c r="H239" s="85"/>
      <c r="I239" s="86"/>
      <c r="J239" s="88">
        <v>-2000000</v>
      </c>
      <c r="K239" s="86">
        <v>0</v>
      </c>
      <c r="L239" s="96">
        <v>0</v>
      </c>
    </row>
    <row r="240" spans="1:12" ht="60">
      <c r="A240" s="1"/>
      <c r="B240" s="77">
        <v>14</v>
      </c>
      <c r="C240" s="78">
        <v>3490</v>
      </c>
      <c r="D240" s="79" t="s">
        <v>234</v>
      </c>
      <c r="E240" s="78"/>
      <c r="F240" s="78" t="s">
        <v>76</v>
      </c>
      <c r="G240" s="80" t="s">
        <v>77</v>
      </c>
      <c r="H240" s="81" t="s">
        <v>115</v>
      </c>
      <c r="I240" s="89"/>
      <c r="J240" s="89"/>
      <c r="K240" s="89"/>
      <c r="L240" s="95"/>
    </row>
    <row r="241" spans="1:12" ht="60">
      <c r="A241" s="1"/>
      <c r="B241" s="77">
        <v>14</v>
      </c>
      <c r="C241" s="78">
        <v>3490</v>
      </c>
      <c r="D241" s="79" t="s">
        <v>234</v>
      </c>
      <c r="E241" s="78"/>
      <c r="F241" s="78" t="s">
        <v>76</v>
      </c>
      <c r="G241" s="80" t="s">
        <v>77</v>
      </c>
      <c r="H241" s="80" t="s">
        <v>116</v>
      </c>
      <c r="I241" s="82">
        <v>2000000</v>
      </c>
      <c r="J241" s="89">
        <v>0</v>
      </c>
      <c r="K241" s="89">
        <v>0</v>
      </c>
      <c r="L241" s="95">
        <v>0</v>
      </c>
    </row>
    <row r="242" spans="1:12" ht="60">
      <c r="A242" s="1"/>
      <c r="B242" s="77">
        <v>14</v>
      </c>
      <c r="C242" s="78">
        <v>3490</v>
      </c>
      <c r="D242" s="79" t="s">
        <v>234</v>
      </c>
      <c r="E242" s="78"/>
      <c r="F242" s="78" t="s">
        <v>76</v>
      </c>
      <c r="G242" s="80" t="s">
        <v>77</v>
      </c>
      <c r="H242" s="80" t="s">
        <v>117</v>
      </c>
      <c r="I242" s="82">
        <v>2000000</v>
      </c>
      <c r="J242" s="89">
        <v>0</v>
      </c>
      <c r="K242" s="89">
        <v>0</v>
      </c>
      <c r="L242" s="95">
        <v>0</v>
      </c>
    </row>
    <row r="243" spans="1:12" ht="60">
      <c r="A243" s="1"/>
      <c r="B243" s="77"/>
      <c r="C243" s="78"/>
      <c r="D243" s="79"/>
      <c r="E243" s="78"/>
      <c r="F243" s="78"/>
      <c r="G243" s="90" t="s">
        <v>118</v>
      </c>
      <c r="H243" s="91"/>
      <c r="I243" s="92"/>
      <c r="J243" s="93">
        <v>-2000000</v>
      </c>
      <c r="K243" s="92">
        <v>0</v>
      </c>
      <c r="L243" s="97">
        <v>0</v>
      </c>
    </row>
    <row r="244" spans="1:12" ht="15" customHeight="1">
      <c r="A244" s="1320"/>
      <c r="B244" s="1320"/>
      <c r="C244" s="1320"/>
      <c r="D244" s="1"/>
      <c r="E244" s="1"/>
      <c r="F244" s="1"/>
      <c r="G244" s="1"/>
      <c r="H244" s="1"/>
      <c r="I244" s="1"/>
      <c r="J244" s="1"/>
      <c r="K244" s="1"/>
    </row>
    <row r="245" spans="1:12">
      <c r="A245" s="1"/>
      <c r="B245" s="1"/>
      <c r="C245" s="1"/>
      <c r="D245" s="1321" t="s">
        <v>586</v>
      </c>
      <c r="E245" s="394" t="s">
        <v>577</v>
      </c>
      <c r="F245" s="1306"/>
      <c r="G245" s="1307"/>
      <c r="H245" s="1321" t="s">
        <v>576</v>
      </c>
      <c r="I245" s="394" t="s">
        <v>577</v>
      </c>
      <c r="J245" s="1306"/>
      <c r="K245" s="1307"/>
    </row>
    <row r="246" spans="1:12">
      <c r="A246" s="1"/>
      <c r="B246" s="1"/>
      <c r="C246" s="1"/>
      <c r="D246" s="1322"/>
      <c r="E246" s="394" t="s">
        <v>579</v>
      </c>
      <c r="F246" s="1306"/>
      <c r="G246" s="1307"/>
      <c r="H246" s="1322"/>
      <c r="I246" s="394" t="s">
        <v>579</v>
      </c>
      <c r="J246" s="1306"/>
      <c r="K246" s="1307"/>
    </row>
    <row r="247" spans="1:12">
      <c r="A247" s="1"/>
      <c r="B247" s="1"/>
      <c r="C247" s="1"/>
      <c r="D247" s="1323"/>
      <c r="E247" s="394" t="s">
        <v>580</v>
      </c>
      <c r="F247" s="1306"/>
      <c r="G247" s="1307"/>
      <c r="H247" s="1323"/>
      <c r="I247" s="394" t="s">
        <v>580</v>
      </c>
      <c r="J247" s="1306"/>
      <c r="K247" s="1307"/>
    </row>
    <row r="248" spans="1:12">
      <c r="A248" s="1"/>
      <c r="B248" s="1313"/>
      <c r="C248" s="1313"/>
      <c r="D248" s="1"/>
      <c r="E248" s="1"/>
      <c r="F248" s="1"/>
      <c r="G248" s="1"/>
      <c r="H248" s="1"/>
      <c r="I248" s="1"/>
      <c r="J248" s="1"/>
      <c r="K248" s="1"/>
    </row>
    <row r="251" spans="1:12" ht="17.25">
      <c r="B251" s="2064" t="s">
        <v>119</v>
      </c>
      <c r="C251" s="2064"/>
      <c r="D251" s="2064"/>
      <c r="E251" s="2064"/>
      <c r="F251" s="2064"/>
      <c r="G251" s="2064"/>
      <c r="H251" s="2064"/>
      <c r="I251" s="2064"/>
      <c r="J251" s="2064"/>
      <c r="K251" s="2064"/>
    </row>
    <row r="252" spans="1:12" ht="18" thickBot="1">
      <c r="B252" s="2069" t="s">
        <v>582</v>
      </c>
      <c r="C252" s="2069"/>
      <c r="D252" s="2069"/>
      <c r="E252" s="2069"/>
      <c r="F252" s="2069"/>
      <c r="G252" s="162"/>
      <c r="H252" s="162"/>
      <c r="I252" s="162"/>
      <c r="J252" s="162"/>
      <c r="K252" s="162"/>
    </row>
    <row r="253" spans="1:12">
      <c r="B253" s="241" t="s">
        <v>18</v>
      </c>
      <c r="C253" s="2070" t="s">
        <v>19</v>
      </c>
      <c r="D253" s="2070"/>
      <c r="E253" s="2071" t="s">
        <v>120</v>
      </c>
      <c r="F253" s="2071"/>
      <c r="G253" s="2072" t="s">
        <v>433</v>
      </c>
      <c r="H253" s="2072"/>
      <c r="I253" s="2072"/>
      <c r="J253" s="2072"/>
      <c r="K253" s="2072"/>
    </row>
    <row r="254" spans="1:12" ht="15.75" thickBot="1">
      <c r="B254" s="242" t="s">
        <v>121</v>
      </c>
      <c r="C254" s="2073" t="s">
        <v>234</v>
      </c>
      <c r="D254" s="2073"/>
      <c r="E254" s="2074" t="s">
        <v>28</v>
      </c>
      <c r="F254" s="2074"/>
      <c r="G254" s="2075" t="s">
        <v>456</v>
      </c>
      <c r="H254" s="2075"/>
      <c r="I254" s="2075"/>
      <c r="J254" s="2075"/>
      <c r="K254" s="2075"/>
    </row>
    <row r="255" spans="1:12" ht="34.5">
      <c r="B255" s="243" t="s">
        <v>122</v>
      </c>
      <c r="C255" s="2067" t="s">
        <v>560</v>
      </c>
      <c r="D255" s="2067"/>
      <c r="E255" s="2067"/>
      <c r="F255" s="2067"/>
      <c r="G255" s="2067"/>
      <c r="H255" s="2067"/>
      <c r="I255" s="2067"/>
      <c r="J255" s="2067"/>
      <c r="K255" s="2067"/>
    </row>
    <row r="256" spans="1:12" ht="17.25">
      <c r="B256" s="2065" t="s">
        <v>123</v>
      </c>
      <c r="C256" s="2065"/>
      <c r="D256" s="2076" t="s">
        <v>124</v>
      </c>
      <c r="E256" s="2076"/>
      <c r="F256" s="2076"/>
      <c r="G256" s="2076"/>
      <c r="H256" s="2076"/>
      <c r="I256" s="2076"/>
      <c r="J256" s="2076"/>
      <c r="K256" s="2257"/>
    </row>
    <row r="257" spans="2:11" ht="45">
      <c r="B257" s="244" t="s">
        <v>125</v>
      </c>
      <c r="C257" s="245" t="s">
        <v>126</v>
      </c>
      <c r="D257" s="246" t="s">
        <v>494</v>
      </c>
      <c r="E257" s="246" t="s">
        <v>127</v>
      </c>
      <c r="F257" s="246" t="s">
        <v>495</v>
      </c>
      <c r="G257" s="247" t="s">
        <v>496</v>
      </c>
      <c r="H257" s="247" t="s">
        <v>497</v>
      </c>
      <c r="I257" s="247" t="s">
        <v>498</v>
      </c>
      <c r="J257" s="1276" t="s">
        <v>499</v>
      </c>
      <c r="K257" s="1277" t="s">
        <v>128</v>
      </c>
    </row>
    <row r="258" spans="2:11" ht="18">
      <c r="B258" s="249"/>
      <c r="C258" s="250" t="s">
        <v>561</v>
      </c>
      <c r="D258" s="251"/>
      <c r="E258" s="252"/>
      <c r="F258" s="253" t="s">
        <v>684</v>
      </c>
      <c r="G258" s="254" t="s">
        <v>684</v>
      </c>
      <c r="H258" s="254">
        <v>9100</v>
      </c>
      <c r="I258" s="254">
        <v>7882</v>
      </c>
      <c r="J258" s="254" t="s">
        <v>466</v>
      </c>
      <c r="K258" s="1278"/>
    </row>
    <row r="259" spans="2:11" ht="18">
      <c r="B259" s="249" t="s">
        <v>433</v>
      </c>
      <c r="C259" s="250" t="s">
        <v>562</v>
      </c>
      <c r="D259" s="251"/>
      <c r="E259" s="252"/>
      <c r="F259" s="253" t="s">
        <v>433</v>
      </c>
      <c r="G259" s="254" t="s">
        <v>433</v>
      </c>
      <c r="H259" s="254" t="s">
        <v>433</v>
      </c>
      <c r="I259" s="254" t="s">
        <v>433</v>
      </c>
      <c r="J259" s="254" t="s">
        <v>466</v>
      </c>
      <c r="K259" s="255"/>
    </row>
    <row r="260" spans="2:11" ht="18">
      <c r="B260" s="249" t="s">
        <v>433</v>
      </c>
      <c r="C260" s="250" t="s">
        <v>563</v>
      </c>
      <c r="D260" s="251" t="s">
        <v>129</v>
      </c>
      <c r="E260" s="252"/>
      <c r="F260" s="253" t="s">
        <v>685</v>
      </c>
      <c r="G260" s="254" t="s">
        <v>685</v>
      </c>
      <c r="H260" s="254" t="s">
        <v>685</v>
      </c>
      <c r="I260" s="254">
        <v>672</v>
      </c>
      <c r="J260" s="254" t="s">
        <v>466</v>
      </c>
      <c r="K260" s="255"/>
    </row>
    <row r="261" spans="2:11" ht="18">
      <c r="B261" s="249" t="s">
        <v>433</v>
      </c>
      <c r="C261" s="250" t="s">
        <v>564</v>
      </c>
      <c r="D261" s="251"/>
      <c r="E261" s="252"/>
      <c r="F261" s="253">
        <v>268</v>
      </c>
      <c r="G261" s="254" t="s">
        <v>686</v>
      </c>
      <c r="H261" s="254">
        <v>300</v>
      </c>
      <c r="I261" s="254">
        <v>284</v>
      </c>
      <c r="J261" s="254" t="s">
        <v>466</v>
      </c>
      <c r="K261" s="255"/>
    </row>
    <row r="262" spans="2:11" ht="17.25">
      <c r="B262" s="2065" t="s">
        <v>130</v>
      </c>
      <c r="C262" s="2065"/>
      <c r="D262" s="2066"/>
      <c r="E262" s="2066"/>
      <c r="F262" s="2066"/>
      <c r="G262" s="2066"/>
      <c r="H262" s="2066"/>
      <c r="I262" s="2066"/>
      <c r="J262" s="2066"/>
      <c r="K262" s="2066"/>
    </row>
    <row r="263" spans="2:11" ht="17.25">
      <c r="B263" s="256" t="s">
        <v>131</v>
      </c>
      <c r="C263" s="2067" t="s">
        <v>565</v>
      </c>
      <c r="D263" s="2067"/>
      <c r="E263" s="2067"/>
      <c r="F263" s="2067"/>
      <c r="G263" s="2067"/>
      <c r="H263" s="2067"/>
      <c r="I263" s="2067"/>
      <c r="J263" s="2067"/>
      <c r="K263" s="2067"/>
    </row>
    <row r="264" spans="2:11" ht="18">
      <c r="B264" s="257"/>
      <c r="C264" s="258" t="s">
        <v>566</v>
      </c>
      <c r="D264" s="254"/>
      <c r="E264" s="254"/>
      <c r="F264" s="253"/>
      <c r="G264" s="254" t="s">
        <v>687</v>
      </c>
      <c r="H264" s="254" t="s">
        <v>687</v>
      </c>
      <c r="I264" s="254" t="s">
        <v>687</v>
      </c>
      <c r="J264" s="254" t="s">
        <v>466</v>
      </c>
      <c r="K264" s="255"/>
    </row>
    <row r="265" spans="2:11" ht="17.25">
      <c r="B265" s="2068" t="s">
        <v>132</v>
      </c>
      <c r="C265" s="2068"/>
      <c r="D265" s="2077"/>
      <c r="E265" s="2077"/>
      <c r="F265" s="2077"/>
      <c r="G265" s="2077"/>
      <c r="H265" s="2077"/>
      <c r="I265" s="2077"/>
      <c r="J265" s="2077"/>
      <c r="K265" s="2077"/>
    </row>
    <row r="266" spans="2:11">
      <c r="B266" s="244" t="s">
        <v>133</v>
      </c>
      <c r="C266" s="245" t="s">
        <v>134</v>
      </c>
      <c r="D266" s="2066"/>
      <c r="E266" s="2066"/>
      <c r="F266" s="2066"/>
      <c r="G266" s="2066"/>
      <c r="H266" s="2066"/>
      <c r="I266" s="2066"/>
      <c r="J266" s="2066"/>
      <c r="K266" s="2066"/>
    </row>
    <row r="267" spans="2:11" ht="18">
      <c r="B267" s="259" t="s">
        <v>235</v>
      </c>
      <c r="C267" s="260" t="s">
        <v>236</v>
      </c>
      <c r="D267" s="261"/>
      <c r="E267" s="262" t="s">
        <v>364</v>
      </c>
      <c r="F267" s="263">
        <v>7347</v>
      </c>
      <c r="G267" s="265">
        <v>6880</v>
      </c>
      <c r="H267" s="265">
        <v>9100</v>
      </c>
      <c r="I267" s="265">
        <v>7882</v>
      </c>
      <c r="J267" s="265"/>
      <c r="K267" s="266">
        <v>0</v>
      </c>
    </row>
    <row r="268" spans="2:11">
      <c r="B268" s="259"/>
      <c r="C268" s="260"/>
      <c r="D268" s="261"/>
      <c r="E268" s="262" t="s">
        <v>135</v>
      </c>
      <c r="F268" s="263">
        <v>169489641</v>
      </c>
      <c r="G268" s="264">
        <v>201168000</v>
      </c>
      <c r="H268" s="264">
        <v>201368000</v>
      </c>
      <c r="I268" s="264">
        <v>128948440</v>
      </c>
      <c r="J268" s="264">
        <f>H268-I268</f>
        <v>72419560</v>
      </c>
      <c r="K268" s="266">
        <f>I268/H268*100</f>
        <v>64.036212307814537</v>
      </c>
    </row>
    <row r="269" spans="2:11" ht="18">
      <c r="B269" s="259" t="s">
        <v>237</v>
      </c>
      <c r="C269" s="260" t="s">
        <v>238</v>
      </c>
      <c r="D269" s="261"/>
      <c r="E269" s="262" t="s">
        <v>365</v>
      </c>
      <c r="F269" s="263">
        <v>0</v>
      </c>
      <c r="G269" s="264">
        <v>0</v>
      </c>
      <c r="H269" s="264">
        <v>0</v>
      </c>
      <c r="I269" s="264">
        <v>0</v>
      </c>
      <c r="J269" s="264">
        <v>0</v>
      </c>
      <c r="K269" s="266">
        <v>0</v>
      </c>
    </row>
    <row r="270" spans="2:11">
      <c r="B270" s="259"/>
      <c r="C270" s="260"/>
      <c r="D270" s="261"/>
      <c r="E270" s="262" t="s">
        <v>135</v>
      </c>
      <c r="F270" s="263">
        <v>99000</v>
      </c>
      <c r="G270" s="264">
        <v>120000</v>
      </c>
      <c r="H270" s="264">
        <v>120000</v>
      </c>
      <c r="I270" s="264">
        <v>29985</v>
      </c>
      <c r="J270" s="264">
        <f t="shared" ref="J270:J275" si="4">H270-I270</f>
        <v>90015</v>
      </c>
      <c r="K270" s="266">
        <f>I270/H270*100</f>
        <v>24.987500000000001</v>
      </c>
    </row>
    <row r="271" spans="2:11" ht="18">
      <c r="B271" s="259" t="s">
        <v>239</v>
      </c>
      <c r="C271" s="260" t="s">
        <v>240</v>
      </c>
      <c r="D271" s="261"/>
      <c r="E271" s="262" t="s">
        <v>365</v>
      </c>
      <c r="F271" s="263">
        <v>621</v>
      </c>
      <c r="G271" s="264">
        <v>790</v>
      </c>
      <c r="H271" s="264">
        <v>790</v>
      </c>
      <c r="I271" s="264">
        <v>672</v>
      </c>
      <c r="J271" s="264">
        <f t="shared" si="4"/>
        <v>118</v>
      </c>
      <c r="K271" s="266">
        <v>0</v>
      </c>
    </row>
    <row r="272" spans="2:11">
      <c r="B272" s="259"/>
      <c r="C272" s="260"/>
      <c r="D272" s="261"/>
      <c r="E272" s="262" t="s">
        <v>135</v>
      </c>
      <c r="F272" s="263">
        <v>6340269</v>
      </c>
      <c r="G272" s="264">
        <v>7100000</v>
      </c>
      <c r="H272" s="264">
        <v>7100000</v>
      </c>
      <c r="I272" s="264">
        <v>3482849</v>
      </c>
      <c r="J272" s="264">
        <f t="shared" si="4"/>
        <v>3617151</v>
      </c>
      <c r="K272" s="266">
        <f>I272/H272*100</f>
        <v>49.054211267605638</v>
      </c>
    </row>
    <row r="273" spans="2:11" ht="18">
      <c r="B273" s="259" t="s">
        <v>241</v>
      </c>
      <c r="C273" s="260" t="s">
        <v>242</v>
      </c>
      <c r="D273" s="261"/>
      <c r="E273" s="262" t="s">
        <v>365</v>
      </c>
      <c r="F273" s="263">
        <v>268</v>
      </c>
      <c r="G273" s="264">
        <v>186</v>
      </c>
      <c r="H273" s="264">
        <v>300</v>
      </c>
      <c r="I273" s="264">
        <v>284</v>
      </c>
      <c r="J273" s="264">
        <f t="shared" si="4"/>
        <v>16</v>
      </c>
      <c r="K273" s="266">
        <v>0</v>
      </c>
    </row>
    <row r="274" spans="2:11">
      <c r="B274" s="259"/>
      <c r="C274" s="260"/>
      <c r="D274" s="261"/>
      <c r="E274" s="262" t="s">
        <v>135</v>
      </c>
      <c r="F274" s="263">
        <v>2696070</v>
      </c>
      <c r="G274" s="264">
        <v>3000000</v>
      </c>
      <c r="H274" s="264">
        <v>3000000</v>
      </c>
      <c r="I274" s="264">
        <v>1532706</v>
      </c>
      <c r="J274" s="264">
        <f t="shared" si="4"/>
        <v>1467294</v>
      </c>
      <c r="K274" s="266">
        <f>I274/H274*100</f>
        <v>51.090199999999996</v>
      </c>
    </row>
    <row r="275" spans="2:11">
      <c r="B275" s="259" t="s">
        <v>243</v>
      </c>
      <c r="C275" s="260" t="s">
        <v>244</v>
      </c>
      <c r="D275" s="261"/>
      <c r="E275" s="262" t="s">
        <v>95</v>
      </c>
      <c r="F275" s="263">
        <v>20</v>
      </c>
      <c r="G275" s="264">
        <v>0</v>
      </c>
      <c r="H275" s="264">
        <v>0</v>
      </c>
      <c r="I275" s="264">
        <v>0</v>
      </c>
      <c r="J275" s="264">
        <f t="shared" si="4"/>
        <v>0</v>
      </c>
      <c r="K275" s="266">
        <v>0</v>
      </c>
    </row>
    <row r="276" spans="2:11" ht="15.75" thickBot="1">
      <c r="B276" s="259"/>
      <c r="C276" s="260"/>
      <c r="D276" s="261"/>
      <c r="E276" s="262" t="s">
        <v>135</v>
      </c>
      <c r="F276" s="263">
        <v>1684440</v>
      </c>
      <c r="G276" s="264">
        <v>2000000</v>
      </c>
      <c r="H276" s="264">
        <v>2000000</v>
      </c>
      <c r="I276" s="264">
        <v>0</v>
      </c>
      <c r="J276" s="264">
        <v>2000000</v>
      </c>
      <c r="K276" s="266">
        <v>0</v>
      </c>
    </row>
    <row r="277" spans="2:11">
      <c r="B277" s="2255"/>
      <c r="C277" s="2255"/>
      <c r="D277" s="2255"/>
      <c r="E277" s="2255"/>
      <c r="F277" s="2255"/>
      <c r="G277" s="2255"/>
      <c r="H277" s="2255"/>
      <c r="I277" s="2255"/>
      <c r="J277" s="2255"/>
      <c r="K277" s="2255"/>
    </row>
    <row r="278" spans="2:11">
      <c r="B278" s="1279"/>
      <c r="C278" s="162"/>
      <c r="D278" s="162"/>
      <c r="E278" s="162"/>
      <c r="F278" s="162"/>
      <c r="G278" s="162"/>
      <c r="H278" s="162"/>
      <c r="I278" s="162"/>
      <c r="J278" s="162"/>
      <c r="K278" s="162"/>
    </row>
    <row r="279" spans="2:11">
      <c r="B279" s="162"/>
      <c r="C279" s="1280" t="s">
        <v>586</v>
      </c>
      <c r="D279" s="1281" t="s">
        <v>577</v>
      </c>
      <c r="E279" s="1281"/>
      <c r="F279" s="2256" t="s">
        <v>576</v>
      </c>
      <c r="G279" s="2256"/>
      <c r="H279" s="2256"/>
      <c r="I279" s="1281" t="s">
        <v>577</v>
      </c>
      <c r="J279" s="2254"/>
      <c r="K279" s="2254"/>
    </row>
    <row r="280" spans="2:11">
      <c r="B280" s="162"/>
      <c r="C280" s="1280"/>
      <c r="D280" s="1281" t="s">
        <v>579</v>
      </c>
      <c r="E280" s="1281"/>
      <c r="F280" s="1280"/>
      <c r="G280" s="1280"/>
      <c r="H280" s="1280"/>
      <c r="I280" s="1281" t="s">
        <v>579</v>
      </c>
      <c r="J280" s="2254"/>
      <c r="K280" s="2254"/>
    </row>
    <row r="281" spans="2:11">
      <c r="B281" s="162"/>
      <c r="C281" s="1280"/>
      <c r="D281" s="1281" t="s">
        <v>580</v>
      </c>
      <c r="E281" s="1281"/>
      <c r="F281" s="1280"/>
      <c r="G281" s="1280"/>
      <c r="H281" s="1280"/>
      <c r="I281" s="1281" t="s">
        <v>580</v>
      </c>
      <c r="J281" s="2254"/>
      <c r="K281" s="2254"/>
    </row>
  </sheetData>
  <mergeCells count="187">
    <mergeCell ref="C79:E79"/>
    <mergeCell ref="A88:B88"/>
    <mergeCell ref="B248:C248"/>
    <mergeCell ref="B251:K251"/>
    <mergeCell ref="A62:A64"/>
    <mergeCell ref="B62:C64"/>
    <mergeCell ref="D62:D64"/>
    <mergeCell ref="E62:E64"/>
    <mergeCell ref="F62:F64"/>
    <mergeCell ref="G62:G63"/>
    <mergeCell ref="H62:H64"/>
    <mergeCell ref="I62:S62"/>
    <mergeCell ref="Q63:R63"/>
    <mergeCell ref="A2:M2"/>
    <mergeCell ref="A3:M3"/>
    <mergeCell ref="A4:M4"/>
    <mergeCell ref="A6:A7"/>
    <mergeCell ref="B6:D7"/>
    <mergeCell ref="E6:F7"/>
    <mergeCell ref="G6:M7"/>
    <mergeCell ref="B8:D8"/>
    <mergeCell ref="C61:U61"/>
    <mergeCell ref="E8:F8"/>
    <mergeCell ref="G8:M8"/>
    <mergeCell ref="A9:B12"/>
    <mergeCell ref="C9:M9"/>
    <mergeCell ref="E10:F10"/>
    <mergeCell ref="G10:H10"/>
    <mergeCell ref="J10:K10"/>
    <mergeCell ref="L10:L11"/>
    <mergeCell ref="M10:M11"/>
    <mergeCell ref="A13:B13"/>
    <mergeCell ref="A34:B34"/>
    <mergeCell ref="A52:M52"/>
    <mergeCell ref="A54:A56"/>
    <mergeCell ref="C54:D56"/>
    <mergeCell ref="F54:G54"/>
    <mergeCell ref="F55:G55"/>
    <mergeCell ref="F56:G56"/>
    <mergeCell ref="C60:S60"/>
    <mergeCell ref="Q64:R64"/>
    <mergeCell ref="B65:C65"/>
    <mergeCell ref="Q65:R65"/>
    <mergeCell ref="B66:C66"/>
    <mergeCell ref="Q66:R66"/>
    <mergeCell ref="B67:C67"/>
    <mergeCell ref="Q67:R67"/>
    <mergeCell ref="B68:C68"/>
    <mergeCell ref="Q68:R68"/>
    <mergeCell ref="B69:C69"/>
    <mergeCell ref="Q69:R69"/>
    <mergeCell ref="B70:C70"/>
    <mergeCell ref="Q70:R70"/>
    <mergeCell ref="B71:C71"/>
    <mergeCell ref="Q71:R71"/>
    <mergeCell ref="B72:C72"/>
    <mergeCell ref="Q72:R72"/>
    <mergeCell ref="B73:C73"/>
    <mergeCell ref="Q73:R73"/>
    <mergeCell ref="B74:C74"/>
    <mergeCell ref="Q74:R74"/>
    <mergeCell ref="F76:F78"/>
    <mergeCell ref="H76:I76"/>
    <mergeCell ref="J76:J78"/>
    <mergeCell ref="L76:M76"/>
    <mergeCell ref="H77:I77"/>
    <mergeCell ref="L77:M77"/>
    <mergeCell ref="H78:I78"/>
    <mergeCell ref="L78:M78"/>
    <mergeCell ref="B75:D75"/>
    <mergeCell ref="A80:R80"/>
    <mergeCell ref="A81:R81"/>
    <mergeCell ref="A82:R82"/>
    <mergeCell ref="B83:D83"/>
    <mergeCell ref="F83:R83"/>
    <mergeCell ref="B84:D84"/>
    <mergeCell ref="F84:R84"/>
    <mergeCell ref="A85:A86"/>
    <mergeCell ref="B85:B86"/>
    <mergeCell ref="C85:C86"/>
    <mergeCell ref="D85:F85"/>
    <mergeCell ref="G85:I85"/>
    <mergeCell ref="J85:L85"/>
    <mergeCell ref="M85:O85"/>
    <mergeCell ref="P85:R85"/>
    <mergeCell ref="A95:B95"/>
    <mergeCell ref="A96:R96"/>
    <mergeCell ref="C98:D100"/>
    <mergeCell ref="F98:G98"/>
    <mergeCell ref="H98:I100"/>
    <mergeCell ref="K98:L98"/>
    <mergeCell ref="F99:G99"/>
    <mergeCell ref="K99:L99"/>
    <mergeCell ref="F100:G100"/>
    <mergeCell ref="K100:L100"/>
    <mergeCell ref="C102:U102"/>
    <mergeCell ref="C103:U103"/>
    <mergeCell ref="A104:A106"/>
    <mergeCell ref="B104:B106"/>
    <mergeCell ref="C104:C106"/>
    <mergeCell ref="D104:D106"/>
    <mergeCell ref="E104:F106"/>
    <mergeCell ref="G104:G106"/>
    <mergeCell ref="H104:H106"/>
    <mergeCell ref="I104:S104"/>
    <mergeCell ref="I105:I106"/>
    <mergeCell ref="O105:P105"/>
    <mergeCell ref="O106:P106"/>
    <mergeCell ref="O107:P107"/>
    <mergeCell ref="E108:F108"/>
    <mergeCell ref="O108:P108"/>
    <mergeCell ref="E109:F109"/>
    <mergeCell ref="O109:P109"/>
    <mergeCell ref="E110:F110"/>
    <mergeCell ref="O110:P110"/>
    <mergeCell ref="E111:F111"/>
    <mergeCell ref="O111:P111"/>
    <mergeCell ref="E107:F107"/>
    <mergeCell ref="O112:P112"/>
    <mergeCell ref="E113:F113"/>
    <mergeCell ref="O113:P113"/>
    <mergeCell ref="E114:F114"/>
    <mergeCell ref="O114:P114"/>
    <mergeCell ref="E115:F115"/>
    <mergeCell ref="O115:P115"/>
    <mergeCell ref="E116:F116"/>
    <mergeCell ref="O116:P116"/>
    <mergeCell ref="E112:F112"/>
    <mergeCell ref="E117:F117"/>
    <mergeCell ref="O117:P117"/>
    <mergeCell ref="E118:F118"/>
    <mergeCell ref="O118:P118"/>
    <mergeCell ref="E119:F119"/>
    <mergeCell ref="O119:P119"/>
    <mergeCell ref="E120:F120"/>
    <mergeCell ref="O120:P120"/>
    <mergeCell ref="E121:F121"/>
    <mergeCell ref="O121:P121"/>
    <mergeCell ref="E122:F122"/>
    <mergeCell ref="O122:P122"/>
    <mergeCell ref="E123:F123"/>
    <mergeCell ref="O123:P123"/>
    <mergeCell ref="E124:F124"/>
    <mergeCell ref="O124:P124"/>
    <mergeCell ref="B125:C125"/>
    <mergeCell ref="E126:F128"/>
    <mergeCell ref="H126:J126"/>
    <mergeCell ref="K126:K128"/>
    <mergeCell ref="L126:M126"/>
    <mergeCell ref="N126:Q126"/>
    <mergeCell ref="H127:J127"/>
    <mergeCell ref="L127:M127"/>
    <mergeCell ref="N127:Q127"/>
    <mergeCell ref="L128:M128"/>
    <mergeCell ref="N128:Q128"/>
    <mergeCell ref="C129:D129"/>
    <mergeCell ref="B133:L133"/>
    <mergeCell ref="A244:C244"/>
    <mergeCell ref="D245:D247"/>
    <mergeCell ref="F245:G245"/>
    <mergeCell ref="H245:H247"/>
    <mergeCell ref="J245:K245"/>
    <mergeCell ref="F246:G246"/>
    <mergeCell ref="J246:K246"/>
    <mergeCell ref="F247:G247"/>
    <mergeCell ref="J247:K247"/>
    <mergeCell ref="B252:F252"/>
    <mergeCell ref="C253:D253"/>
    <mergeCell ref="E253:F253"/>
    <mergeCell ref="G253:K253"/>
    <mergeCell ref="C254:D254"/>
    <mergeCell ref="E254:F254"/>
    <mergeCell ref="G254:K254"/>
    <mergeCell ref="C255:K255"/>
    <mergeCell ref="B256:C256"/>
    <mergeCell ref="D256:K256"/>
    <mergeCell ref="J280:K280"/>
    <mergeCell ref="J281:K281"/>
    <mergeCell ref="B262:C262"/>
    <mergeCell ref="D262:K262"/>
    <mergeCell ref="C263:K263"/>
    <mergeCell ref="B265:C265"/>
    <mergeCell ref="D265:K265"/>
    <mergeCell ref="D266:K266"/>
    <mergeCell ref="B277:K277"/>
    <mergeCell ref="F279:H279"/>
    <mergeCell ref="J279:K27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PMA</vt:lpstr>
      <vt:lpstr>Ndihma Juridike</vt:lpstr>
      <vt:lpstr>Publikimet Zyrtare</vt:lpstr>
      <vt:lpstr>Mjekesia Ligjore</vt:lpstr>
      <vt:lpstr>Sistemi i Burgjeve</vt:lpstr>
      <vt:lpstr>Permbarimi gjyqesor</vt:lpstr>
      <vt:lpstr>Komiteti i Biresimeve</vt:lpstr>
      <vt:lpstr>Agjencia e Pronave</vt:lpstr>
      <vt:lpstr>Sherbimi i Proves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2024-05-30T09:38:25Z</dcterms:created>
  <dcterms:modified xsi:type="dcterms:W3CDTF">2025-10-14T09:45:05Z</dcterms:modified>
</cp:coreProperties>
</file>